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8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9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10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11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12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13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14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0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ppei\Desktop\July 2\"/>
    </mc:Choice>
  </mc:AlternateContent>
  <bookViews>
    <workbookView xWindow="0" yWindow="0" windowWidth="28800" windowHeight="12210"/>
  </bookViews>
  <sheets>
    <sheet name="Data" sheetId="2" r:id="rId1"/>
    <sheet name="Macroecon" sheetId="5" r:id="rId2"/>
    <sheet name="Chart" sheetId="4" r:id="rId3"/>
    <sheet name="Micro" sheetId="7" r:id="rId4"/>
    <sheet name="Macro" sheetId="9" r:id="rId5"/>
    <sheet name="MacroRaw" sheetId="8" r:id="rId6"/>
  </sheets>
  <definedNames>
    <definedName name="_xlnm._FilterDatabase" localSheetId="4" hidden="1">Macro!$A$4:$AC$13</definedName>
    <definedName name="_xlnm._FilterDatabase" localSheetId="5" hidden="1">MacroRaw!$A$4:$AD$1424</definedName>
  </definedNames>
  <calcPr calcId="162913"/>
</workbook>
</file>

<file path=xl/calcChain.xml><?xml version="1.0" encoding="utf-8"?>
<calcChain xmlns="http://schemas.openxmlformats.org/spreadsheetml/2006/main">
  <c r="E42" i="7" l="1"/>
  <c r="F42" i="7"/>
  <c r="G42" i="7"/>
  <c r="H42" i="7"/>
  <c r="I42" i="7"/>
  <c r="J42" i="7"/>
  <c r="K42" i="7"/>
  <c r="L42" i="7"/>
  <c r="M42" i="7"/>
  <c r="D42" i="7"/>
  <c r="E43" i="7"/>
  <c r="F43" i="7"/>
  <c r="G43" i="7"/>
  <c r="H43" i="7"/>
  <c r="I43" i="7"/>
  <c r="J43" i="7"/>
  <c r="K43" i="7"/>
  <c r="L43" i="7"/>
  <c r="M43" i="7"/>
  <c r="D43" i="7"/>
  <c r="E44" i="7"/>
  <c r="F44" i="7"/>
  <c r="G44" i="7"/>
  <c r="H44" i="7"/>
  <c r="I44" i="7"/>
  <c r="J44" i="7"/>
  <c r="K44" i="7"/>
  <c r="L44" i="7"/>
  <c r="M44" i="7"/>
  <c r="D44" i="7"/>
  <c r="D32" i="7"/>
  <c r="M39" i="7"/>
  <c r="L39" i="7"/>
  <c r="K39" i="7"/>
  <c r="J39" i="7"/>
  <c r="I39" i="7"/>
  <c r="H39" i="7"/>
  <c r="G39" i="7"/>
  <c r="F39" i="7"/>
  <c r="E39" i="7"/>
  <c r="D39" i="7"/>
  <c r="M38" i="7"/>
  <c r="L38" i="7"/>
  <c r="K38" i="7"/>
  <c r="J38" i="7"/>
  <c r="I38" i="7"/>
  <c r="H38" i="7"/>
  <c r="G38" i="7"/>
  <c r="F38" i="7"/>
  <c r="E38" i="7"/>
  <c r="D38" i="7"/>
  <c r="M37" i="7"/>
  <c r="L37" i="7"/>
  <c r="K37" i="7"/>
  <c r="J37" i="7"/>
  <c r="I37" i="7"/>
  <c r="H37" i="7"/>
  <c r="G37" i="7"/>
  <c r="F37" i="7"/>
  <c r="E37" i="7"/>
  <c r="D37" i="7"/>
  <c r="M36" i="7"/>
  <c r="L36" i="7"/>
  <c r="K36" i="7"/>
  <c r="J36" i="7"/>
  <c r="I36" i="7"/>
  <c r="H36" i="7"/>
  <c r="G36" i="7"/>
  <c r="F36" i="7"/>
  <c r="E36" i="7"/>
  <c r="D36" i="7"/>
  <c r="M35" i="7"/>
  <c r="L35" i="7"/>
  <c r="K35" i="7"/>
  <c r="J35" i="7"/>
  <c r="I35" i="7"/>
  <c r="H35" i="7"/>
  <c r="G35" i="7"/>
  <c r="F35" i="7"/>
  <c r="E35" i="7"/>
  <c r="D35" i="7"/>
  <c r="M34" i="7"/>
  <c r="L34" i="7"/>
  <c r="K34" i="7"/>
  <c r="J34" i="7"/>
  <c r="I34" i="7"/>
  <c r="H34" i="7"/>
  <c r="G34" i="7"/>
  <c r="F34" i="7"/>
  <c r="E34" i="7"/>
  <c r="D34" i="7"/>
  <c r="M33" i="7"/>
  <c r="L33" i="7"/>
  <c r="K33" i="7"/>
  <c r="J33" i="7"/>
  <c r="I33" i="7"/>
  <c r="H33" i="7"/>
  <c r="G33" i="7"/>
  <c r="F33" i="7"/>
  <c r="E33" i="7"/>
  <c r="D33" i="7"/>
  <c r="M32" i="7"/>
  <c r="L32" i="7"/>
  <c r="K32" i="7"/>
  <c r="J32" i="7"/>
  <c r="I32" i="7"/>
  <c r="H32" i="7"/>
  <c r="G32" i="7"/>
  <c r="F32" i="7"/>
  <c r="E32" i="7"/>
  <c r="D30" i="7"/>
  <c r="E30" i="7" s="1"/>
  <c r="F30" i="7" s="1"/>
  <c r="G30" i="7" s="1"/>
  <c r="H30" i="7" s="1"/>
  <c r="I30" i="7" s="1"/>
  <c r="J30" i="7" s="1"/>
  <c r="K30" i="7" s="1"/>
  <c r="L30" i="7" s="1"/>
  <c r="M30" i="7" s="1"/>
  <c r="D29" i="7"/>
  <c r="E29" i="7" s="1"/>
  <c r="F29" i="7" s="1"/>
  <c r="G29" i="7" s="1"/>
  <c r="H29" i="7" s="1"/>
  <c r="I29" i="7" s="1"/>
  <c r="J29" i="7" s="1"/>
  <c r="K29" i="7" s="1"/>
  <c r="L29" i="7" s="1"/>
  <c r="M29" i="7" s="1"/>
  <c r="D28" i="7"/>
  <c r="E28" i="7" s="1"/>
  <c r="F28" i="7" s="1"/>
  <c r="G28" i="7" s="1"/>
  <c r="H28" i="7" s="1"/>
  <c r="I28" i="7" s="1"/>
  <c r="J28" i="7" s="1"/>
  <c r="K28" i="7" s="1"/>
  <c r="L28" i="7" s="1"/>
  <c r="M28" i="7" s="1"/>
  <c r="D27" i="7"/>
  <c r="E27" i="7" s="1"/>
  <c r="F27" i="7" s="1"/>
  <c r="G27" i="7" s="1"/>
  <c r="H27" i="7" s="1"/>
  <c r="I27" i="7" s="1"/>
  <c r="J27" i="7" s="1"/>
  <c r="K27" i="7" s="1"/>
  <c r="L27" i="7" s="1"/>
  <c r="M27" i="7" s="1"/>
  <c r="D26" i="7"/>
  <c r="E26" i="7" s="1"/>
  <c r="F26" i="7" s="1"/>
  <c r="G26" i="7" s="1"/>
  <c r="H26" i="7" s="1"/>
  <c r="I26" i="7" s="1"/>
  <c r="J26" i="7" s="1"/>
  <c r="K26" i="7" s="1"/>
  <c r="L26" i="7" s="1"/>
  <c r="M26" i="7" s="1"/>
  <c r="D25" i="7"/>
  <c r="E25" i="7" s="1"/>
  <c r="F25" i="7" s="1"/>
  <c r="G25" i="7" s="1"/>
  <c r="H25" i="7" s="1"/>
  <c r="I25" i="7" s="1"/>
  <c r="J25" i="7" s="1"/>
  <c r="K25" i="7" s="1"/>
  <c r="L25" i="7" s="1"/>
  <c r="M25" i="7" s="1"/>
  <c r="D24" i="7"/>
  <c r="E24" i="7" s="1"/>
  <c r="F24" i="7" s="1"/>
  <c r="G24" i="7" s="1"/>
  <c r="H24" i="7" s="1"/>
  <c r="I24" i="7" s="1"/>
  <c r="J24" i="7" s="1"/>
  <c r="K24" i="7" s="1"/>
  <c r="L24" i="7" s="1"/>
  <c r="M24" i="7" s="1"/>
  <c r="D23" i="7"/>
  <c r="E23" i="7" s="1"/>
  <c r="F23" i="7" s="1"/>
  <c r="G23" i="7" s="1"/>
  <c r="H23" i="7" s="1"/>
  <c r="I23" i="7" s="1"/>
  <c r="J23" i="7" s="1"/>
  <c r="K23" i="7" s="1"/>
  <c r="L23" i="7" s="1"/>
  <c r="M23" i="7" s="1"/>
  <c r="BB11" i="5"/>
  <c r="BB12" i="5" s="1"/>
  <c r="BB15" i="5" s="1"/>
  <c r="AK38" i="5"/>
  <c r="AK41" i="5" s="1"/>
  <c r="AL38" i="5"/>
  <c r="AL42" i="5" s="1"/>
  <c r="AM38" i="5"/>
  <c r="AM41" i="5" s="1"/>
  <c r="AN38" i="5"/>
  <c r="AN42" i="5" s="1"/>
  <c r="AO38" i="5"/>
  <c r="AO41" i="5" s="1"/>
  <c r="AP38" i="5"/>
  <c r="AP42" i="5" s="1"/>
  <c r="AQ38" i="5"/>
  <c r="AQ41" i="5" s="1"/>
  <c r="AR38" i="5"/>
  <c r="AR42" i="5" s="1"/>
  <c r="AS38" i="5"/>
  <c r="AS41" i="5" s="1"/>
  <c r="AT38" i="5"/>
  <c r="AT42" i="5" s="1"/>
  <c r="AU38" i="5"/>
  <c r="AU41" i="5" s="1"/>
  <c r="AJ38" i="5"/>
  <c r="AJ42" i="5" s="1"/>
  <c r="D45" i="7" l="1"/>
  <c r="H45" i="7"/>
  <c r="L45" i="7"/>
  <c r="G45" i="7"/>
  <c r="K45" i="7"/>
  <c r="E45" i="7"/>
  <c r="I45" i="7"/>
  <c r="M45" i="7"/>
  <c r="F45" i="7"/>
  <c r="J45" i="7"/>
  <c r="BB14" i="5"/>
  <c r="BB16" i="5"/>
  <c r="BB13" i="5"/>
  <c r="AU39" i="5"/>
  <c r="AS39" i="5"/>
  <c r="AQ39" i="5"/>
  <c r="AO39" i="5"/>
  <c r="AM39" i="5"/>
  <c r="AK39" i="5"/>
  <c r="AJ41" i="5"/>
  <c r="AU40" i="5"/>
  <c r="AS40" i="5"/>
  <c r="AQ40" i="5"/>
  <c r="AO40" i="5"/>
  <c r="AM40" i="5"/>
  <c r="AK40" i="5"/>
  <c r="AT41" i="5"/>
  <c r="AR41" i="5"/>
  <c r="AP41" i="5"/>
  <c r="AN41" i="5"/>
  <c r="AL41" i="5"/>
  <c r="AU42" i="5"/>
  <c r="AS42" i="5"/>
  <c r="AQ42" i="5"/>
  <c r="AO42" i="5"/>
  <c r="AM42" i="5"/>
  <c r="AK42" i="5"/>
  <c r="AJ39" i="5"/>
  <c r="AT39" i="5"/>
  <c r="AR39" i="5"/>
  <c r="AP39" i="5"/>
  <c r="AN39" i="5"/>
  <c r="AL39" i="5"/>
  <c r="AJ40" i="5"/>
  <c r="AT40" i="5"/>
  <c r="AR40" i="5"/>
  <c r="AP40" i="5"/>
  <c r="AN40" i="5"/>
  <c r="AL40" i="5"/>
  <c r="L7" i="2"/>
  <c r="D31" i="2" s="1"/>
  <c r="L4" i="2"/>
  <c r="E28" i="2" s="1"/>
  <c r="L5" i="2"/>
  <c r="E29" i="2" s="1"/>
  <c r="L6" i="2"/>
  <c r="E30" i="2" s="1"/>
  <c r="L3" i="2"/>
  <c r="C27" i="2" s="1"/>
  <c r="C23" i="2"/>
  <c r="D23" i="2" s="1"/>
  <c r="E23" i="2" s="1"/>
  <c r="F23" i="2" s="1"/>
  <c r="G23" i="2" s="1"/>
  <c r="H23" i="2" s="1"/>
  <c r="I23" i="2" s="1"/>
  <c r="J23" i="2" s="1"/>
  <c r="K23" i="2" s="1"/>
  <c r="L23" i="2" s="1"/>
  <c r="C22" i="2"/>
  <c r="D22" i="2" s="1"/>
  <c r="E22" i="2" s="1"/>
  <c r="F22" i="2" s="1"/>
  <c r="G22" i="2" s="1"/>
  <c r="H22" i="2" s="1"/>
  <c r="I22" i="2" s="1"/>
  <c r="J22" i="2" s="1"/>
  <c r="K22" i="2" s="1"/>
  <c r="L22" i="2" s="1"/>
  <c r="C21" i="2"/>
  <c r="D21" i="2" s="1"/>
  <c r="E21" i="2" s="1"/>
  <c r="F21" i="2" s="1"/>
  <c r="G21" i="2" s="1"/>
  <c r="H21" i="2" s="1"/>
  <c r="I21" i="2" s="1"/>
  <c r="J21" i="2" s="1"/>
  <c r="K21" i="2" s="1"/>
  <c r="L21" i="2" s="1"/>
  <c r="C20" i="2"/>
  <c r="C24" i="2"/>
  <c r="D24" i="2" s="1"/>
  <c r="E24" i="2" s="1"/>
  <c r="F24" i="2" s="1"/>
  <c r="G24" i="2" s="1"/>
  <c r="H24" i="2" s="1"/>
  <c r="I24" i="2" s="1"/>
  <c r="J24" i="2" s="1"/>
  <c r="K24" i="2" s="1"/>
  <c r="E20" i="2" l="1"/>
  <c r="F20" i="2" s="1"/>
  <c r="G20" i="2" s="1"/>
  <c r="H20" i="2" s="1"/>
  <c r="I20" i="2" s="1"/>
  <c r="J20" i="2" s="1"/>
  <c r="K20" i="2" s="1"/>
  <c r="L20" i="2" s="1"/>
  <c r="D20" i="2"/>
  <c r="E37" i="2"/>
  <c r="E27" i="2"/>
  <c r="E35" i="2" s="1"/>
  <c r="H27" i="2"/>
  <c r="E36" i="2"/>
  <c r="L27" i="2"/>
  <c r="I31" i="2"/>
  <c r="E31" i="2"/>
  <c r="K31" i="2"/>
  <c r="G31" i="2"/>
  <c r="C31" i="2"/>
  <c r="J31" i="2"/>
  <c r="H31" i="2"/>
  <c r="F31" i="2"/>
  <c r="L31" i="2"/>
  <c r="J28" i="2"/>
  <c r="F28" i="2"/>
  <c r="L28" i="2"/>
  <c r="L35" i="2" s="1"/>
  <c r="H28" i="2"/>
  <c r="D28" i="2"/>
  <c r="J30" i="2"/>
  <c r="F30" i="2"/>
  <c r="L30" i="2"/>
  <c r="H30" i="2"/>
  <c r="D30" i="2"/>
  <c r="J27" i="2"/>
  <c r="F27" i="2"/>
  <c r="D27" i="2"/>
  <c r="D39" i="2" s="1"/>
  <c r="L29" i="2"/>
  <c r="L36" i="2" s="1"/>
  <c r="J29" i="2"/>
  <c r="H29" i="2"/>
  <c r="F29" i="2"/>
  <c r="D29" i="2"/>
  <c r="K27" i="2"/>
  <c r="I27" i="2"/>
  <c r="G27" i="2"/>
  <c r="C28" i="2"/>
  <c r="C35" i="2" s="1"/>
  <c r="K28" i="2"/>
  <c r="K35" i="2" s="1"/>
  <c r="I28" i="2"/>
  <c r="I35" i="2" s="1"/>
  <c r="G28" i="2"/>
  <c r="G35" i="2" s="1"/>
  <c r="C29" i="2"/>
  <c r="C36" i="2" s="1"/>
  <c r="K29" i="2"/>
  <c r="K36" i="2" s="1"/>
  <c r="I29" i="2"/>
  <c r="I36" i="2" s="1"/>
  <c r="G29" i="2"/>
  <c r="G36" i="2" s="1"/>
  <c r="C30" i="2"/>
  <c r="C37" i="2" s="1"/>
  <c r="K30" i="2"/>
  <c r="K37" i="2" s="1"/>
  <c r="I30" i="2"/>
  <c r="G30" i="2"/>
  <c r="G37" i="2" s="1"/>
  <c r="L24" i="2"/>
  <c r="D36" i="2" l="1"/>
  <c r="J36" i="2"/>
  <c r="F36" i="2"/>
  <c r="L37" i="2"/>
  <c r="I37" i="2"/>
  <c r="D35" i="2"/>
  <c r="I39" i="2"/>
  <c r="D37" i="2"/>
  <c r="F35" i="2"/>
  <c r="H38" i="2"/>
  <c r="K38" i="2"/>
  <c r="E39" i="2"/>
  <c r="E38" i="2"/>
  <c r="J37" i="2"/>
  <c r="H35" i="2"/>
  <c r="L38" i="2"/>
  <c r="C38" i="2"/>
  <c r="I38" i="2"/>
  <c r="D38" i="2"/>
  <c r="K39" i="2"/>
  <c r="H36" i="2"/>
  <c r="H37" i="2"/>
  <c r="F37" i="2"/>
  <c r="J35" i="2"/>
  <c r="F38" i="2"/>
  <c r="J38" i="2"/>
  <c r="G38" i="2"/>
  <c r="L39" i="2"/>
  <c r="C39" i="2"/>
  <c r="G39" i="2"/>
  <c r="H39" i="2"/>
  <c r="F39" i="2"/>
  <c r="J39" i="2"/>
</calcChain>
</file>

<file path=xl/sharedStrings.xml><?xml version="1.0" encoding="utf-8"?>
<sst xmlns="http://schemas.openxmlformats.org/spreadsheetml/2006/main" count="6077" uniqueCount="2997">
  <si>
    <t>Survey</t>
  </si>
  <si>
    <t>year</t>
  </si>
  <si>
    <t>Inc/Con</t>
  </si>
  <si>
    <t>Mean</t>
  </si>
  <si>
    <t>($)</t>
  </si>
  <si>
    <t>Pov. line</t>
  </si>
  <si>
    <t>Headcount</t>
  </si>
  <si>
    <t>(%)</t>
  </si>
  <si>
    <t>Pov. gap</t>
  </si>
  <si>
    <t>square</t>
  </si>
  <si>
    <t>Watts</t>
  </si>
  <si>
    <t>index</t>
  </si>
  <si>
    <t>Gini</t>
  </si>
  <si>
    <t>MLD</t>
  </si>
  <si>
    <t>C</t>
  </si>
  <si>
    <t>Year</t>
  </si>
  <si>
    <t>Income or Consumption share by deciles (%)</t>
  </si>
  <si>
    <t>lowest</t>
  </si>
  <si>
    <t>2nd</t>
  </si>
  <si>
    <t>3rd</t>
  </si>
  <si>
    <t>4th</t>
  </si>
  <si>
    <t>5th</t>
  </si>
  <si>
    <t>6th</t>
  </si>
  <si>
    <t>7th</t>
  </si>
  <si>
    <t>8th</t>
  </si>
  <si>
    <t>9th</t>
  </si>
  <si>
    <t>highest</t>
  </si>
  <si>
    <t>Population</t>
  </si>
  <si>
    <t>(mil.)</t>
  </si>
  <si>
    <t>All outputs from PovcalNet should cite the source as 'PovcalNet: the on-line tool for poverty measurement developed by the Development Research Group of the World Bank' and provide the URL to PovcalNet.</t>
  </si>
  <si>
    <t>The income/consumption shares by decile are based on estimated Lorenz curves. Households are ranked by income or consumption per person. Distributions are population (household-size and sampling expansion factor) weighted.</t>
  </si>
  <si>
    <t>(*) Distribution is based on aggregated Lorenz curve</t>
  </si>
  <si>
    <t>(**) No valid PPP available. International poverty measures can not be computed.</t>
  </si>
  <si>
    <t>(☆) PPP is regression based.</t>
  </si>
  <si>
    <t>Note:</t>
  </si>
  <si>
    <t>Source: Povcal (http://iresearch.worldbank.org/PovcalNet/index.htm?2)</t>
  </si>
  <si>
    <t>Cummulative</t>
  </si>
  <si>
    <t>Diagonal</t>
  </si>
  <si>
    <t>Con. Total</t>
  </si>
  <si>
    <t>Con. Total ($)</t>
  </si>
  <si>
    <t>Con. Growth 1985-2009</t>
  </si>
  <si>
    <t>1985-2009</t>
    <phoneticPr fontId="1"/>
  </si>
  <si>
    <t>1985-1992</t>
    <phoneticPr fontId="1"/>
  </si>
  <si>
    <t>1992-1996</t>
    <phoneticPr fontId="1"/>
  </si>
  <si>
    <t>1996-2003</t>
    <phoneticPr fontId="1"/>
  </si>
  <si>
    <t>2003-2009</t>
    <phoneticPr fontId="1"/>
  </si>
  <si>
    <t>Indicator Name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</si>
  <si>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</si>
  <si>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</si>
  <si>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</si>
  <si>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</si>
  <si>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</si>
  <si>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</si>
  <si>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</si>
  <si>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</si>
  <si>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</si>
  <si>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</si>
  <si>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</si>
  <si>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</si>
  <si>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</si>
  <si>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</si>
  <si>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</si>
  <si>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</si>
  <si>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</si>
  <si>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</si>
  <si>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</si>
  <si>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</si>
  <si>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</si>
  <si>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</si>
  <si>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</si>
  <si>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</si>
  <si>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</si>
  <si>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</si>
  <si>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</si>
  <si>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</si>
  <si>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</si>
  <si>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</si>
  <si>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</si>
  <si>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</si>
  <si>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</si>
  <si>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</si>
  <si>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</si>
  <si>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</si>
  <si>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</si>
  <si>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</si>
  <si>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</si>
  <si>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</si>
  <si>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</si>
  <si>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</si>
  <si>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</si>
  <si>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</si>
  <si>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</si>
  <si>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</si>
  <si>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</si>
  <si>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</si>
  <si>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</si>
  <si>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</si>
  <si>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</si>
  <si>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</si>
  <si>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Employment</t>
  </si>
  <si>
    <t>Sectoral Growth</t>
  </si>
  <si>
    <t>Mining &amp; quarrying</t>
  </si>
  <si>
    <t>Industry</t>
  </si>
  <si>
    <t>IMF IV article</t>
  </si>
  <si>
    <t>Agriculture</t>
  </si>
  <si>
    <t xml:space="preserve">Services </t>
  </si>
  <si>
    <t>Total</t>
  </si>
  <si>
    <t>Source</t>
  </si>
  <si>
    <t>WB</t>
  </si>
  <si>
    <t>NBS</t>
  </si>
  <si>
    <t>National Account</t>
  </si>
  <si>
    <t>Agriculture, employment</t>
  </si>
  <si>
    <t>Mining &amp; quarrying, employment</t>
  </si>
  <si>
    <t>Industry, employment</t>
  </si>
  <si>
    <t>Services , employment</t>
  </si>
  <si>
    <t>Total, employment</t>
  </si>
  <si>
    <t>share %</t>
  </si>
  <si>
    <t>current Naira</t>
  </si>
  <si>
    <t>% of total employment</t>
  </si>
  <si>
    <t>constant 2000 US$</t>
  </si>
  <si>
    <t>Agriculture, value added</t>
  </si>
  <si>
    <t>Services, etc., value added</t>
  </si>
  <si>
    <t>annual % growth</t>
  </si>
  <si>
    <t>% of GDP</t>
  </si>
  <si>
    <t>Industry, value added</t>
  </si>
  <si>
    <t>Manufacturing, value added</t>
  </si>
  <si>
    <t>annual %</t>
  </si>
  <si>
    <t>Consumer price index</t>
  </si>
  <si>
    <t>Inflation, consumer prices</t>
  </si>
  <si>
    <t>2005 = 100</t>
  </si>
  <si>
    <t xml:space="preserve">GDP per capita, PPP </t>
  </si>
  <si>
    <t>constant 2005 international $</t>
  </si>
  <si>
    <t>c</t>
  </si>
  <si>
    <t>Vietnam</t>
  </si>
  <si>
    <t>Pov. Line ($)</t>
  </si>
  <si>
    <t>Mean ($)</t>
  </si>
  <si>
    <t>P1</t>
  </si>
  <si>
    <t>P2</t>
  </si>
  <si>
    <t>P0</t>
  </si>
  <si>
    <t>WP15163_4.9</t>
  </si>
  <si>
    <t>Mobile account, income, richest 60% (% ages 15+) [w2]</t>
  </si>
  <si>
    <t>VNM</t>
  </si>
  <si>
    <t>WP15163_4.8</t>
  </si>
  <si>
    <t>Mobile account, income, poorest 40% (% ages 15+) [w2]</t>
  </si>
  <si>
    <t>WP15163_4.3</t>
  </si>
  <si>
    <t>Mobile account, female (% age 15+) [w2]</t>
  </si>
  <si>
    <t>WP15163_4.2</t>
  </si>
  <si>
    <t>Mobile account, male (% age 15+) [w2]</t>
  </si>
  <si>
    <t>WP15163_4.1</t>
  </si>
  <si>
    <t>Mobile account (% age 15+) [w2]</t>
  </si>
  <si>
    <t>WP_time_01.9</t>
  </si>
  <si>
    <t>Account at a financial institution, income, richest 60% (% ages 15+) [ts]</t>
  </si>
  <si>
    <t>WP_time_01.8</t>
  </si>
  <si>
    <t>Account at a financial institution, income, poorest 40% (% ages 15+) [ts]</t>
  </si>
  <si>
    <t>WP_time_01.3</t>
  </si>
  <si>
    <t>Account at a financial institution, female (% age 15+) [ts]</t>
  </si>
  <si>
    <t>WP_time_01.2</t>
  </si>
  <si>
    <t>Account at a financial institution, male (% age 15+) [ts]</t>
  </si>
  <si>
    <t>WP_time_01.1</t>
  </si>
  <si>
    <t>Account at a financial institution (% age 15+) [ts]</t>
  </si>
  <si>
    <t>VC.PKP.TOTL.UN</t>
  </si>
  <si>
    <t>Presence of peace keepers (number of troops, police, and military observers in mandate)</t>
  </si>
  <si>
    <t>VC.IHR.PSRC.P5</t>
  </si>
  <si>
    <t>Intentional homicides (per 100,000 people)</t>
  </si>
  <si>
    <t>VC.IDP.TOTL.LE</t>
  </si>
  <si>
    <t>Internally displaced persons (number, low estimate)</t>
  </si>
  <si>
    <t>VC.IDP.TOTL.HE</t>
  </si>
  <si>
    <t>Internally displaced persons (number, high estimate)</t>
  </si>
  <si>
    <t>VC.BTL.DETH</t>
  </si>
  <si>
    <t>Battle-related deaths (number of people)</t>
  </si>
  <si>
    <t>TX.VAL.TRVL.ZS.WT</t>
  </si>
  <si>
    <t>Travel services (% of commercial service exports)</t>
  </si>
  <si>
    <t>TX.VAL.TRAN.ZS.WT</t>
  </si>
  <si>
    <t>Transport services (% of commercial service exports)</t>
  </si>
  <si>
    <t>TX.VAL.TECH.MF.ZS</t>
  </si>
  <si>
    <t>High-technology exports (% of manufactured exports)</t>
  </si>
  <si>
    <t>TX.VAL.TECH.CD</t>
  </si>
  <si>
    <t>High-technology exports (current US$)</t>
  </si>
  <si>
    <t>TX.VAL.SERV.CD.WT</t>
  </si>
  <si>
    <t>Commercial service exports (current US$)</t>
  </si>
  <si>
    <t>TX.VAL.OTHR.ZS.WT</t>
  </si>
  <si>
    <t>Computer, communications and other services (% of commercial service exports)</t>
  </si>
  <si>
    <t>TX.VAL.MRCH.XD.WD</t>
  </si>
  <si>
    <t>Export value index (2000 = 100)</t>
  </si>
  <si>
    <t>TX.VAL.MRCH.WR.ZS</t>
  </si>
  <si>
    <t>Merchandise exports to low- and middle-income economies within region (% of total merchandise exports)</t>
  </si>
  <si>
    <t>TX.VAL.MRCH.WL.CD</t>
  </si>
  <si>
    <t>Merchandise exports by the reporting economy (current US$)</t>
  </si>
  <si>
    <t>TX.VAL.MRCH.RS.ZS</t>
  </si>
  <si>
    <t>Merchandise exports by the reporting economy, residual (% of total merchandise exports)</t>
  </si>
  <si>
    <t>TX.VAL.MRCH.R6.ZS</t>
  </si>
  <si>
    <t>Merchandise exports to low- and middle-income economies in Sub-Saharan Africa (% of total merchandise exports)</t>
  </si>
  <si>
    <t>TX.VAL.MRCH.R5.ZS</t>
  </si>
  <si>
    <t>Merchandise exports to low- and middle-income economies in South Asia (% of total merchandise exports)</t>
  </si>
  <si>
    <t>TX.VAL.MRCH.R4.ZS</t>
  </si>
  <si>
    <t>Merchandise exports to low- and middle-income economies in Middle East &amp; North Africa (% of total merchandise exports)</t>
  </si>
  <si>
    <t>TX.VAL.MRCH.R3.ZS</t>
  </si>
  <si>
    <t>Merchandise exports to low- and middle-income economies in Latin America &amp; the Caribbean (% of total merchandise exports)</t>
  </si>
  <si>
    <t>TX.VAL.MRCH.R2.ZS</t>
  </si>
  <si>
    <t>Merchandise exports to low- and middle-income economies in Europe &amp; Central Asia (% of total merchandise exports)</t>
  </si>
  <si>
    <t>TX.VAL.MRCH.R1.ZS</t>
  </si>
  <si>
    <t>Merchandise exports to low- and middle-income economies in East Asia &amp; Pacific (% of total merchandise exports)</t>
  </si>
  <si>
    <t>TX.VAL.MRCH.OR.ZS</t>
  </si>
  <si>
    <t>Merchandise exports to low- and middle-income economies outside region (% of total merchandise exports)</t>
  </si>
  <si>
    <t>TX.VAL.MRCH.HI.ZS</t>
  </si>
  <si>
    <t>Merchandise exports to high-income economies (% of total merchandise exports)</t>
  </si>
  <si>
    <t>TX.VAL.MRCH.CD.WT</t>
  </si>
  <si>
    <t>Merchandise exports (current US$)</t>
  </si>
  <si>
    <t>TX.VAL.MRCH.AL.ZS</t>
  </si>
  <si>
    <t>Merchandise exports to economies in the Arab World (% of total merchandise exports)</t>
  </si>
  <si>
    <t>TX.VAL.MMTL.ZS.UN</t>
  </si>
  <si>
    <t>Ores and metals exports (% of merchandise exports)</t>
  </si>
  <si>
    <t>TX.VAL.MANF.ZS.UN</t>
  </si>
  <si>
    <t>Manufactures exports (% of merchandise exports)</t>
  </si>
  <si>
    <t>TX.VAL.INSF.ZS.WT</t>
  </si>
  <si>
    <t>Insurance and financial services (% of commercial service exports)</t>
  </si>
  <si>
    <t>TX.VAL.ICTG.ZS.UN</t>
  </si>
  <si>
    <t>ICT goods exports (% of total goods exports)</t>
  </si>
  <si>
    <t>TX.VAL.FUEL.ZS.UN</t>
  </si>
  <si>
    <t>Fuel exports (% of merchandise exports)</t>
  </si>
  <si>
    <t>TX.VAL.FOOD.ZS.UN</t>
  </si>
  <si>
    <t>Food exports (% of merchandise exports)</t>
  </si>
  <si>
    <t>TX.VAL.AGRI.ZS.UN</t>
  </si>
  <si>
    <t>Agricultural raw materials exports (% of merchandise exports)</t>
  </si>
  <si>
    <t>TX.QTY.MRCH.XD.WD</t>
  </si>
  <si>
    <t>Export volume index (2000 = 100)</t>
  </si>
  <si>
    <t>TT.PRI.MRCH.XD.WD</t>
  </si>
  <si>
    <t>Net barter terms of trade index (2000 = 100)</t>
  </si>
  <si>
    <t>TM.VAL.TRVL.ZS.WT</t>
  </si>
  <si>
    <t>Travel services (% of commercial service imports)</t>
  </si>
  <si>
    <t>TM.VAL.TRAN.ZS.WT</t>
  </si>
  <si>
    <t>Transport services (% of commercial service imports)</t>
  </si>
  <si>
    <t>TM.VAL.SERV.CD.WT</t>
  </si>
  <si>
    <t>Commercial service imports (current US$)</t>
  </si>
  <si>
    <t>TM.VAL.OTHR.ZS.WT</t>
  </si>
  <si>
    <t>Computer, communications and other services (% of commercial service imports)</t>
  </si>
  <si>
    <t>TM.VAL.MRCH.XD.WD</t>
  </si>
  <si>
    <t>Import value index (2000 = 100)</t>
  </si>
  <si>
    <t>TM.VAL.MRCH.WR.ZS</t>
  </si>
  <si>
    <t>Merchandise imports from low- and middle-income economies within region (% of total merchandise imports)</t>
  </si>
  <si>
    <t>TM.VAL.MRCH.WL.CD</t>
  </si>
  <si>
    <t>Merchandise imports by the reporting economy (current US$)</t>
  </si>
  <si>
    <t>TM.VAL.MRCH.RS.ZS</t>
  </si>
  <si>
    <t>Merchandise imports by the reporting economy, residual (% of total merchandise imports)</t>
  </si>
  <si>
    <t>TM.VAL.MRCH.R6.ZS</t>
  </si>
  <si>
    <t>Merchandise imports from low- and middle-income economies in Sub-Saharan Africa (% of total merchandise imports)</t>
  </si>
  <si>
    <t>TM.VAL.MRCH.R5.ZS</t>
  </si>
  <si>
    <t>Merchandise imports from low- and middle-income economies in South Asia (% of total merchandise imports)</t>
  </si>
  <si>
    <t>TM.VAL.MRCH.R4.ZS</t>
  </si>
  <si>
    <t>Merchandise imports from low- and middle-income economies in Middle East &amp; North Africa (% of total merchandise imports)</t>
  </si>
  <si>
    <t>TM.VAL.MRCH.R3.ZS</t>
  </si>
  <si>
    <t>Merchandise imports from low- and middle-income economies in Latin America &amp; the Caribbean (% of total merchandise imports)</t>
  </si>
  <si>
    <t>TM.VAL.MRCH.R2.ZS</t>
  </si>
  <si>
    <t>Merchandise imports from low- and middle-income economies in Europe &amp; Central Asia (% of total merchandise imports)</t>
  </si>
  <si>
    <t>TM.VAL.MRCH.R1.ZS</t>
  </si>
  <si>
    <t>Merchandise imports from low- and middle-income economies in East Asia &amp; Pacific (% of total merchandise imports)</t>
  </si>
  <si>
    <t>TM.VAL.MRCH.OR.ZS</t>
  </si>
  <si>
    <t>Merchandise imports from low- and middle-income economies outside region (% of total merchandise imports)</t>
  </si>
  <si>
    <t>TM.VAL.MRCH.HI.ZS</t>
  </si>
  <si>
    <t>Merchandise imports from high-income economies (% of total merchandise imports)</t>
  </si>
  <si>
    <t>TM.VAL.MRCH.CD.WT</t>
  </si>
  <si>
    <t>Merchandise imports (current US$)</t>
  </si>
  <si>
    <t>TM.VAL.MRCH.AL.ZS</t>
  </si>
  <si>
    <t>Merchandise imports from economies in the Arab World (% of total merchandise imports)</t>
  </si>
  <si>
    <t>TM.VAL.MMTL.ZS.UN</t>
  </si>
  <si>
    <t>Ores and metals imports (% of merchandise imports)</t>
  </si>
  <si>
    <t>TM.VAL.MANF.ZS.UN</t>
  </si>
  <si>
    <t>Manufactures imports (% of merchandise imports)</t>
  </si>
  <si>
    <t>TM.VAL.INSF.ZS.WT</t>
  </si>
  <si>
    <t>Insurance and financial services (% of commercial service imports)</t>
  </si>
  <si>
    <t>TM.VAL.ICTG.ZS.UN</t>
  </si>
  <si>
    <t>ICT goods imports (% total goods imports)</t>
  </si>
  <si>
    <t>TM.VAL.FUEL.ZS.UN</t>
  </si>
  <si>
    <t>Fuel imports (% of merchandise imports)</t>
  </si>
  <si>
    <t>TM.VAL.FOOD.ZS.UN</t>
  </si>
  <si>
    <t>Food imports (% of merchandise imports)</t>
  </si>
  <si>
    <t>TM.VAL.AGRI.ZS.UN</t>
  </si>
  <si>
    <t>Agricultural raw materials imports (% of merchandise imports)</t>
  </si>
  <si>
    <t>TM.TAX.TCOM.WM.FN.ZS</t>
  </si>
  <si>
    <t>Tariff rate, most favored nation, weighted mean, primary products (%)</t>
  </si>
  <si>
    <t>TM.TAX.TCOM.WM.AR.ZS</t>
  </si>
  <si>
    <t>Tariff rate, applied, weighted mean, primary products (%)</t>
  </si>
  <si>
    <t>TM.TAX.TCOM.SR.ZS</t>
  </si>
  <si>
    <t>Share of tariff lines with specific rates, primary products (%)</t>
  </si>
  <si>
    <t>TM.TAX.TCOM.SM.FN.ZS</t>
  </si>
  <si>
    <t>Tariff rate, most favored nation, simple mean, primary products (%)</t>
  </si>
  <si>
    <t>TM.TAX.TCOM.SM.AR.ZS</t>
  </si>
  <si>
    <t>Tariff rate, applied, simple mean, primary products (%)</t>
  </si>
  <si>
    <t>TM.TAX.TCOM.IP.ZS</t>
  </si>
  <si>
    <t>Share of tariff lines with international peaks, primary products (%)</t>
  </si>
  <si>
    <t>TM.TAX.TCOM.BR.ZS</t>
  </si>
  <si>
    <t>Bound rate, simple mean, primary products (%)</t>
  </si>
  <si>
    <t>TM.TAX.TCOM.BC.ZS</t>
  </si>
  <si>
    <t>Binding coverage, primary products (%)</t>
  </si>
  <si>
    <t>TM.TAX.MRCH.WM.FN.ZS</t>
  </si>
  <si>
    <t>Tariff rate, most favored nation, weighted mean, all products (%)</t>
  </si>
  <si>
    <t>TM.TAX.MRCH.WM.AR.ZS</t>
  </si>
  <si>
    <t>Tariff rate, applied, weighted mean, all products (%)</t>
  </si>
  <si>
    <t>TM.TAX.MRCH.SR.ZS</t>
  </si>
  <si>
    <t>Share of tariff lines with specific rates, all products (%)</t>
  </si>
  <si>
    <t>TM.TAX.MRCH.SM.FN.ZS</t>
  </si>
  <si>
    <t>Tariff rate, most favored nation, simple mean, all products (%)</t>
  </si>
  <si>
    <t>TM.TAX.MRCH.SM.AR.ZS</t>
  </si>
  <si>
    <t>Tariff rate, applied, simple mean, all products (%)</t>
  </si>
  <si>
    <t>TM.TAX.MRCH.IP.ZS</t>
  </si>
  <si>
    <t>Share of tariff lines with international peaks, all products (%)</t>
  </si>
  <si>
    <t>TM.TAX.MRCH.BR.ZS</t>
  </si>
  <si>
    <t>Bound rate, simple mean, all products (%)</t>
  </si>
  <si>
    <t>TM.TAX.MRCH.BC.ZS</t>
  </si>
  <si>
    <t>Binding coverage, all products (%)</t>
  </si>
  <si>
    <t>TM.TAX.MANF.WM.FN.ZS</t>
  </si>
  <si>
    <t>Tariff rate, most favored nation, weighted mean, manufactured products (%)</t>
  </si>
  <si>
    <t>TM.TAX.MANF.WM.AR.ZS</t>
  </si>
  <si>
    <t>Tariff rate, applied, weighted mean, manufactured products (%)</t>
  </si>
  <si>
    <t>TM.TAX.MANF.SR.ZS</t>
  </si>
  <si>
    <t>Share of tariff lines with specific rates, manufactured products (%)</t>
  </si>
  <si>
    <t>TM.TAX.MANF.SM.FN.ZS</t>
  </si>
  <si>
    <t>Tariff rate, most favored nation, simple mean, manufactured products (%)</t>
  </si>
  <si>
    <t>TM.TAX.MANF.SM.AR.ZS</t>
  </si>
  <si>
    <t>Tariff rate, applied, simple mean, manufactured products (%)</t>
  </si>
  <si>
    <t>TM.TAX.MANF.IP.ZS</t>
  </si>
  <si>
    <t>Share of tariff lines with international peaks, manufactured products (%)</t>
  </si>
  <si>
    <t>TM.TAX.MANF.BR.ZS</t>
  </si>
  <si>
    <t>Bound rate, simple mean, manufactured products (%)</t>
  </si>
  <si>
    <t>TM.TAX.MANF.BC.ZS</t>
  </si>
  <si>
    <t>Binding coverage, manufactured products (%)</t>
  </si>
  <si>
    <t>TM.QTY.MRCH.XD.WD</t>
  </si>
  <si>
    <t>Import volume index (2000 = 100)</t>
  </si>
  <si>
    <t>TG.VAL.TOTL.GD.ZS</t>
  </si>
  <si>
    <t>Merchandise trade (% of GDP)</t>
  </si>
  <si>
    <t>ST.INT.XPND.MP.ZS</t>
  </si>
  <si>
    <t>International tourism, expenditures (% of total imports)</t>
  </si>
  <si>
    <t>ST.INT.XPND.CD</t>
  </si>
  <si>
    <t>International tourism, expenditures (current US$)</t>
  </si>
  <si>
    <t>ST.INT.TVLX.CD</t>
  </si>
  <si>
    <t>International tourism, expenditures for travel items (current US$)</t>
  </si>
  <si>
    <t>ST.INT.TVLR.CD</t>
  </si>
  <si>
    <t>International tourism, receipts for travel items (current US$)</t>
  </si>
  <si>
    <t>ST.INT.TRNX.CD</t>
  </si>
  <si>
    <t>International tourism, expenditures for passenger transport items (current US$)</t>
  </si>
  <si>
    <t>ST.INT.TRNR.CD</t>
  </si>
  <si>
    <t>International tourism, receipts for passenger transport items (current US$)</t>
  </si>
  <si>
    <t>ST.INT.RCPT.XP.ZS</t>
  </si>
  <si>
    <t>International tourism, receipts (% of total exports)</t>
  </si>
  <si>
    <t>ST.INT.RCPT.CD</t>
  </si>
  <si>
    <t>International tourism, receipts (current US$)</t>
  </si>
  <si>
    <t>ST.INT.DPRT</t>
  </si>
  <si>
    <t>International tourism, number of departures</t>
  </si>
  <si>
    <t>ST.INT.ARVL</t>
  </si>
  <si>
    <t>International tourism, number of arrivals</t>
  </si>
  <si>
    <t>SP.UWT.TFRT</t>
  </si>
  <si>
    <t>Unmet need for contraception (% of married women ages 15-49)</t>
  </si>
  <si>
    <t>SP.URB.TOTL.IN.ZS</t>
  </si>
  <si>
    <t>Urban population (% of total)</t>
  </si>
  <si>
    <t>SP.URB.TOTL</t>
  </si>
  <si>
    <t>Urban population</t>
  </si>
  <si>
    <t>SP.URB.GROW</t>
  </si>
  <si>
    <t>Urban population growth (annual %)</t>
  </si>
  <si>
    <t>SP.RUR.TOTL.ZS</t>
  </si>
  <si>
    <t>Rural population (% of total population)</t>
  </si>
  <si>
    <t>SP.RUR.TOTL.ZG</t>
  </si>
  <si>
    <t>Rural population growth (annual %)</t>
  </si>
  <si>
    <t>SP.RUR.TOTL</t>
  </si>
  <si>
    <t>Rural population</t>
  </si>
  <si>
    <t>SP.REG.DTHS.ZS</t>
  </si>
  <si>
    <t>Completeness of death registration with cause-of-death information (%)</t>
  </si>
  <si>
    <t>SP.REG.BRTH.ZS</t>
  </si>
  <si>
    <t>Completeness of birth registration (%)</t>
  </si>
  <si>
    <t>SP.REG.BRTH.UR.ZS</t>
  </si>
  <si>
    <t>Completeness of birth registration, urban (%)</t>
  </si>
  <si>
    <t>SP.REG.BRTH.RU.ZS</t>
  </si>
  <si>
    <t>Completeness of birth registration, rural (%)</t>
  </si>
  <si>
    <t>SP.POP.TOTL.FE.ZS</t>
  </si>
  <si>
    <t>Population, female (% of total)</t>
  </si>
  <si>
    <t>SP.POP.TOTL</t>
  </si>
  <si>
    <t>Population, total</t>
  </si>
  <si>
    <t>SP.POP.TECH.RD.P6</t>
  </si>
  <si>
    <t>Technicians in R&amp;D (per million people)</t>
  </si>
  <si>
    <t>SP.POP.SCIE.RD.P6</t>
  </si>
  <si>
    <t>Researchers in R&amp;D (per million people)</t>
  </si>
  <si>
    <t>SP.POP.GROW</t>
  </si>
  <si>
    <t>Population growth (annual %)</t>
  </si>
  <si>
    <t>SP.POP.DPND.YG</t>
  </si>
  <si>
    <t>Age dependency ratio, young (% of working-age population)</t>
  </si>
  <si>
    <t>SP.POP.DPND.OL</t>
  </si>
  <si>
    <t>Age dependency ratio, old (% of working-age population)</t>
  </si>
  <si>
    <t>SP.POP.DPND</t>
  </si>
  <si>
    <t>Age dependency ratio (% of working-age population)</t>
  </si>
  <si>
    <t>SP.POP.65UP.TO.ZS</t>
  </si>
  <si>
    <t>Population ages 65 and above (% of total)</t>
  </si>
  <si>
    <t>SP.POP.1564.TO.ZS</t>
  </si>
  <si>
    <t>Population, ages 15-64 (% of total)</t>
  </si>
  <si>
    <t>SP.POP.0014.TO.ZS</t>
  </si>
  <si>
    <t>Population, ages 0-14 (% of total)</t>
  </si>
  <si>
    <t>SP.MTR.1519.ZS</t>
  </si>
  <si>
    <t>Teenage mothers (% of women ages 15-19 who have had children or are currently pregnant)</t>
  </si>
  <si>
    <t>SP.M18.2024.FE.ZS</t>
  </si>
  <si>
    <t>Women who were first married by age 18 (% of women ages 20-24)</t>
  </si>
  <si>
    <t>SP.HOU.FEMA.ZS</t>
  </si>
  <si>
    <t>Female headed households (% of households with a female head)</t>
  </si>
  <si>
    <t>SP.DYN.WFRT</t>
  </si>
  <si>
    <t>Wanted fertility rate (births per woman)</t>
  </si>
  <si>
    <t>SP.DYN.TO65.MA.ZS</t>
  </si>
  <si>
    <t>Survival to age 65, male (% of cohort)</t>
  </si>
  <si>
    <t>SP.DYN.TO65.FE.ZS</t>
  </si>
  <si>
    <t>Survival to age 65, female (% of cohort)</t>
  </si>
  <si>
    <t>SP.DYN.TFRT.IN</t>
  </si>
  <si>
    <t>Fertility rate, total (births per woman)</t>
  </si>
  <si>
    <t>SP.DYN.LE00.MA.IN</t>
  </si>
  <si>
    <t>Life expectancy at birth, male (years)</t>
  </si>
  <si>
    <t>SP.DYN.LE00.IN</t>
  </si>
  <si>
    <t>Life expectancy at birth, total (years)</t>
  </si>
  <si>
    <t>SP.DYN.LE00.FE.IN</t>
  </si>
  <si>
    <t>Life expectancy at birth, female (years)</t>
  </si>
  <si>
    <t>SP.DYN.IMRT.MA.IN</t>
  </si>
  <si>
    <t>Mortality rate, infant, male (per 1,000 live births)</t>
  </si>
  <si>
    <t>SP.DYN.IMRT.IN</t>
  </si>
  <si>
    <t>Mortality rate, infant (per 1,000 live births)</t>
  </si>
  <si>
    <t>SP.DYN.IMRT.FE.IN</t>
  </si>
  <si>
    <t>Mortality rate, infant, female (per 1,000 live births)</t>
  </si>
  <si>
    <t>SP.DYN.CONU.ZS</t>
  </si>
  <si>
    <t>Contraceptive prevalence, any methods (% of women ages 15-49)</t>
  </si>
  <si>
    <t>SP.DYN.CONM.ZS</t>
  </si>
  <si>
    <t>Contraceptive prevalence, modern methods (% of women ages 15-49)</t>
  </si>
  <si>
    <t>SP.DYN.CDRT.IN</t>
  </si>
  <si>
    <t>Death rate, crude (per 1,000 people)</t>
  </si>
  <si>
    <t>SP.DYN.CBRT.IN</t>
  </si>
  <si>
    <t>Birth rate, crude (per 1,000 people)</t>
  </si>
  <si>
    <t>SP.DYN.AMRT.MA</t>
  </si>
  <si>
    <t>Mortality rate, adult, male (per 1,000 male adults)</t>
  </si>
  <si>
    <t>SP.DYN.AMRT.FE</t>
  </si>
  <si>
    <t>Mortality rate, adult, female (per 1,000 female adults)</t>
  </si>
  <si>
    <t>SP.DTH.REPT.ZS</t>
  </si>
  <si>
    <t>Completeness of total death reporting (% of reported total deaths to estimated total deaths)</t>
  </si>
  <si>
    <t>SP.DTH.INFR.ZS</t>
  </si>
  <si>
    <t>Completeness of infant death reporting (% of reported infant deaths to estimated infant deaths)</t>
  </si>
  <si>
    <t>SP.ADO.TFRT</t>
  </si>
  <si>
    <t>Adolescent fertility rate (births per 1,000 women ages 15-19)</t>
  </si>
  <si>
    <t>SN.ITK.VITA.ZS</t>
  </si>
  <si>
    <t>Vitamin A supplementation coverage rate (% of children ages 6-59 months)</t>
  </si>
  <si>
    <t>SN.ITK.SALT.ZS</t>
  </si>
  <si>
    <t>Consumption of iodized salt (% of households)</t>
  </si>
  <si>
    <t>SN.ITK.DFCT</t>
  </si>
  <si>
    <t>Depth of the food deficit (kilocalories per person per day)</t>
  </si>
  <si>
    <t>SN.ITK.DEFC.ZS</t>
  </si>
  <si>
    <t>Prevalence of undernourishment (% of population)</t>
  </si>
  <si>
    <t>SM.POP.TOTL.ZS</t>
  </si>
  <si>
    <t>International migrant stock (% of population)</t>
  </si>
  <si>
    <t>SM.POP.TOTL</t>
  </si>
  <si>
    <t>International migrant stock, total</t>
  </si>
  <si>
    <t>SM.POP.REFG.OR</t>
  </si>
  <si>
    <t>Refugee population by country or territory of origin</t>
  </si>
  <si>
    <t>SM.POP.REFG</t>
  </si>
  <si>
    <t>Refugee population by country or territory of asylum</t>
  </si>
  <si>
    <t>SM.POP.NETM</t>
  </si>
  <si>
    <t>Net migration</t>
  </si>
  <si>
    <t>SM.EMI.TERT.ZS</t>
  </si>
  <si>
    <t>Emigration rate of tertiary educated (% of total tertiary educated population)</t>
  </si>
  <si>
    <t>SL.WAG.0714.ZS</t>
  </si>
  <si>
    <t>Children in employment, wage workers (% of children in employment, ages 7-14)</t>
  </si>
  <si>
    <t>SL.WAG.0714.MA.ZS</t>
  </si>
  <si>
    <t>Children in employment, wage workers, male (% of male children in employment, ages 7-14)</t>
  </si>
  <si>
    <t>SL.WAG.0714.FE.ZS</t>
  </si>
  <si>
    <t>Children in employment, wage workers, female (% of female children in employment, ages 7-14)</t>
  </si>
  <si>
    <t>SL.UEM.TOTL.ZS</t>
  </si>
  <si>
    <t>Unemployment, total (% of total labor force)</t>
  </si>
  <si>
    <t>SL.UEM.TOTL.NE.ZS</t>
  </si>
  <si>
    <t>Unemployment, total (% of total labor force) (national estimate)</t>
  </si>
  <si>
    <t>SL.UEM.TOTL.MA.ZS</t>
  </si>
  <si>
    <t>Unemployment, male (% of male labor force)</t>
  </si>
  <si>
    <t>SL.UEM.TOTL.MA.NE.ZS</t>
  </si>
  <si>
    <t>Unemployment, male (% of male labor force) (national estimate)</t>
  </si>
  <si>
    <t>SL.UEM.TOTL.FE.ZS</t>
  </si>
  <si>
    <t>Unemployment, female (% of female labor force)</t>
  </si>
  <si>
    <t>SL.UEM.TOTL.FE.NE.ZS</t>
  </si>
  <si>
    <t>Unemployment, female (% of female labor force) (national estimate)</t>
  </si>
  <si>
    <t>SL.UEM.TERT.ZS</t>
  </si>
  <si>
    <t>Unemployment with tertiary education (% of total unemployment)</t>
  </si>
  <si>
    <t>SL.UEM.TERT.MA.ZS</t>
  </si>
  <si>
    <t>Unemployment with tertiary education, male (% of male unemployment)</t>
  </si>
  <si>
    <t>SL.UEM.TERT.FE.ZS</t>
  </si>
  <si>
    <t>Unemployment with tertiary education, female (% of female unemployment)</t>
  </si>
  <si>
    <t>SL.UEM.SECO.ZS</t>
  </si>
  <si>
    <t>Unemployment with secondary education (% of total unemployment)</t>
  </si>
  <si>
    <t>SL.UEM.SECO.MA.ZS</t>
  </si>
  <si>
    <t>Unemployment with secondary education, male (% of male unemployment)</t>
  </si>
  <si>
    <t>SL.UEM.SECO.FE.ZS</t>
  </si>
  <si>
    <t>Unemployment with secondary education, female (% of female unemployment)</t>
  </si>
  <si>
    <t>SL.UEM.PRIM.ZS</t>
  </si>
  <si>
    <t>Unemployment with primary education (% of total unemployment)</t>
  </si>
  <si>
    <t>SL.UEM.PRIM.MA.ZS</t>
  </si>
  <si>
    <t>Unemployment with primary education, male (% of male unemployment)</t>
  </si>
  <si>
    <t>SL.UEM.PRIM.FE.ZS</t>
  </si>
  <si>
    <t>Unemployment with primary education, female (% of female unemployment)</t>
  </si>
  <si>
    <t>SL.UEM.NEET.ZS</t>
  </si>
  <si>
    <t>Share of youth not in education, employment, or training, total (% of youth population)</t>
  </si>
  <si>
    <t>SL.UEM.NEET.MA.ZS</t>
  </si>
  <si>
    <t>Share of youth not in education, employment, or training, male (% of male youth population)</t>
  </si>
  <si>
    <t>SL.UEM.NEET.FE.ZS</t>
  </si>
  <si>
    <t>Share of youth not in education, employment, or training, female (% of female youth population)</t>
  </si>
  <si>
    <t>SL.UEM.LTRM.ZS</t>
  </si>
  <si>
    <t>Long-term unemployment (% of total unemployment)</t>
  </si>
  <si>
    <t>SL.UEM.LTRM.MA.ZS</t>
  </si>
  <si>
    <t>Long-term unemployment, male (% of male unemployment)</t>
  </si>
  <si>
    <t>SL.UEM.LTRM.FE.ZS</t>
  </si>
  <si>
    <t>Long-term unemployment, female (% of female unemployment)</t>
  </si>
  <si>
    <t>SL.UEM.1524.ZS</t>
  </si>
  <si>
    <t>Unemployment, youth total (% of total labor force ages 15-24) (modeled ILO estimate)</t>
  </si>
  <si>
    <t>SL.UEM.1524.NE.ZS</t>
  </si>
  <si>
    <t>Unemployment, youth total (% of total labor force ages 15-24) (national estimate)</t>
  </si>
  <si>
    <t>SL.UEM.1524.MA.ZS</t>
  </si>
  <si>
    <t>Unemployment, youth male (% of male labor force ages 15-24) (modeled ILO estimate)</t>
  </si>
  <si>
    <t>SL.UEM.1524.MA.NE.ZS</t>
  </si>
  <si>
    <t>Unemployment, youth male (% of male labor force ages 15-24) (national estimate)</t>
  </si>
  <si>
    <t>SL.UEM.1524.FE.ZS</t>
  </si>
  <si>
    <t>Unemployment, youth female (% of female labor force ages 15-24) (modeled ILO estimate)</t>
  </si>
  <si>
    <t>SL.UEM.1524.FE.NE.ZS</t>
  </si>
  <si>
    <t>Unemployment, youth female (% of female labor force ages 15-24) (national estimate)</t>
  </si>
  <si>
    <t>SL.TLF.TOTL.IN</t>
  </si>
  <si>
    <t>Labor force, total</t>
  </si>
  <si>
    <t>SL.TLF.TOTL.FE.ZS</t>
  </si>
  <si>
    <t>Labor force, female (% of total labor force)</t>
  </si>
  <si>
    <t>SL.TLF.TERT.ZS</t>
  </si>
  <si>
    <t>Labor force with tertiary education (% of total)</t>
  </si>
  <si>
    <t>SL.TLF.TERT.MA.ZS</t>
  </si>
  <si>
    <t>Labor force with tertiary education, male (% of male labor force)</t>
  </si>
  <si>
    <t>SL.TLF.TERT.FE.ZS</t>
  </si>
  <si>
    <t>Labor force with tertiary education, female (% of female labor force)</t>
  </si>
  <si>
    <t>SL.TLF.SECO.ZS</t>
  </si>
  <si>
    <t>Labor force with secondary education (% of total)</t>
  </si>
  <si>
    <t>SL.TLF.SECO.MA.ZS</t>
  </si>
  <si>
    <t>Labor force with secondary education, male (% of male labor force)</t>
  </si>
  <si>
    <t>SL.TLF.SECO.FE.ZS</t>
  </si>
  <si>
    <t>Labor force with secondary education, female (% of female labor force)</t>
  </si>
  <si>
    <t>SL.TLF.PRIM.ZS</t>
  </si>
  <si>
    <t>Labor force with primary education (% of total)</t>
  </si>
  <si>
    <t>SL.TLF.PRIM.MA.ZS</t>
  </si>
  <si>
    <t>Labor force with primary education, male (% of male labor force)</t>
  </si>
  <si>
    <t>SL.TLF.PRIM.FE.ZS</t>
  </si>
  <si>
    <t>Labor force with primary education, female (% of female labor force)</t>
  </si>
  <si>
    <t>SL.TLF.PART.ZS</t>
  </si>
  <si>
    <t>Part time employment, total (% of total employment)</t>
  </si>
  <si>
    <t>SL.TLF.PART.TL.FE.ZS</t>
  </si>
  <si>
    <t>Part time employment, female (% of total part time employment)</t>
  </si>
  <si>
    <t>SL.TLF.PART.MA.ZS</t>
  </si>
  <si>
    <t>Part time employment, male (% of total male employment)</t>
  </si>
  <si>
    <t>SL.TLF.PART.FE.ZS</t>
  </si>
  <si>
    <t>Part time employment, female (% of total female employment)</t>
  </si>
  <si>
    <t>SL.TLF.CACT.ZS</t>
  </si>
  <si>
    <t>Labor force participation rate, total (% of total population ages 15+) (modeled ILO estimate)</t>
  </si>
  <si>
    <t>SL.TLF.CACT.NE.ZS</t>
  </si>
  <si>
    <t>Labor force participation rate, total (% of total population ages 15+) (national estimate)</t>
  </si>
  <si>
    <t>SL.TLF.CACT.MA.ZS</t>
  </si>
  <si>
    <t>Labor force participation rate, male (% of male population ages 15+) (modeled ILO estimate)</t>
  </si>
  <si>
    <t>SL.TLF.CACT.MA.NE.ZS</t>
  </si>
  <si>
    <t>Labor force participation rate, male (% of male population ages 15+) (national estimate)</t>
  </si>
  <si>
    <t>SL.TLF.CACT.FM.ZS</t>
  </si>
  <si>
    <t>Ratio of female to male labor force participation rate (%) (modeled ILO estimate)</t>
  </si>
  <si>
    <t>SL.TLF.CACT.FM.NE.ZS</t>
  </si>
  <si>
    <t>Ratio of female to male labor force participation rate (%) (national estimate)</t>
  </si>
  <si>
    <t>SL.TLF.CACT.FE.ZS</t>
  </si>
  <si>
    <t>Labor force participation rate, female (% of female population ages 15+) (modeled ILO estimate)</t>
  </si>
  <si>
    <t>SL.TLF.CACT.FE.NE.ZS</t>
  </si>
  <si>
    <t>Labor force participation rate, female (% of female population ages 15+) (national estimate)</t>
  </si>
  <si>
    <t>SL.TLF.ACTI.ZS</t>
  </si>
  <si>
    <t>Labor force participation rate, total (% of total population ages 15-64) (modeled ILO estimate)</t>
  </si>
  <si>
    <t>SL.TLF.ACTI.MA.ZS</t>
  </si>
  <si>
    <t>Labor force participation rate, male (% of male population ages 15-64) (modeled ILO estimate)</t>
  </si>
  <si>
    <t>SL.TLF.ACTI.FE.ZS</t>
  </si>
  <si>
    <t>Labor force participation rate, female (% of female population ages 15-64) (modeled ILO estimate)</t>
  </si>
  <si>
    <t>SL.TLF.ACTI.1524.ZS</t>
  </si>
  <si>
    <t>Labor force participation rate for ages 15-24, total (%) (modeled ILO estimate)</t>
  </si>
  <si>
    <t>SL.TLF.ACTI.1524.NE.ZS</t>
  </si>
  <si>
    <t>Labor force participation rate for ages 15-24, total (%) (national estimate)</t>
  </si>
  <si>
    <t>SL.TLF.ACTI.1524.MA.ZS</t>
  </si>
  <si>
    <t>Labor force participation rate for ages 15-24, male (%) (modeled ILO estimate)</t>
  </si>
  <si>
    <t>SL.TLF.ACTI.1524.MA.NE.ZS</t>
  </si>
  <si>
    <t>Labor force participation rate for ages 15-24, male (%) (national estimate)</t>
  </si>
  <si>
    <t>SL.TLF.ACTI.1524.FE.ZS</t>
  </si>
  <si>
    <t>Labor force participation rate for ages 15-24, female (%) (modeled ILO estimate)</t>
  </si>
  <si>
    <t>SL.TLF.ACTI.1524.FE.NE.ZS</t>
  </si>
  <si>
    <t>Labor force participation rate for ages 15-24, female (%) (national estimate)</t>
  </si>
  <si>
    <t>SL.TLF.0714.ZS</t>
  </si>
  <si>
    <t>Children in employment, total (% of children ages 7-14)</t>
  </si>
  <si>
    <t>SL.TLF.0714.WK.ZS</t>
  </si>
  <si>
    <t>Children in employment, work only (% of children in employment, ages 7-14)</t>
  </si>
  <si>
    <t>SL.TLF.0714.WK.TM</t>
  </si>
  <si>
    <t>Average working hours of children, working only, ages 7-14 (hours per week)</t>
  </si>
  <si>
    <t>SL.TLF.0714.WK.MA.ZS</t>
  </si>
  <si>
    <t>Children in employment, work only, male (% of male children in employment, ages 7-14)</t>
  </si>
  <si>
    <t>SL.TLF.0714.WK.MA.TM</t>
  </si>
  <si>
    <t>Average working hours of children, working only, male, ages 7-14 (hours per week)</t>
  </si>
  <si>
    <t>SL.TLF.0714.WK.FE.ZS</t>
  </si>
  <si>
    <t>Children in employment, work only, female (% of female children in employment, ages 7-14)</t>
  </si>
  <si>
    <t>SL.TLF.0714.WK.FE.TM</t>
  </si>
  <si>
    <t>Average working hours of children, working only, female, ages 7-14 (hours per week)</t>
  </si>
  <si>
    <t>SL.TLF.0714.SW.ZS</t>
  </si>
  <si>
    <t>Children in employment, study and work (% of children in employment, ages 7-14)</t>
  </si>
  <si>
    <t>SL.TLF.0714.SW.TM</t>
  </si>
  <si>
    <t>Average working hours of children, study and work, ages 7-14 (hours per week)</t>
  </si>
  <si>
    <t>SL.TLF.0714.SW.MA.ZS</t>
  </si>
  <si>
    <t>Children in employment, study and work, male (% of male children in employment, ages 7-14)</t>
  </si>
  <si>
    <t>SL.TLF.0714.SW.MA.TM</t>
  </si>
  <si>
    <t>Average working hours of children, study and work, male, ages 7-14 (hours per week)</t>
  </si>
  <si>
    <t>SL.TLF.0714.SW.FE.ZS</t>
  </si>
  <si>
    <t>Children in employment, study and work, female (% of female children in employment, ages 7-14)</t>
  </si>
  <si>
    <t>SL.TLF.0714.SW.FE.TM</t>
  </si>
  <si>
    <t>Average working hours of children, study and work, female, ages 7-14 (hours per week)</t>
  </si>
  <si>
    <t>SL.TLF.0714.MA.ZS</t>
  </si>
  <si>
    <t>Children in employment, male (% of male children ages 7-14)</t>
  </si>
  <si>
    <t>SL.TLF.0714.FE.ZS</t>
  </si>
  <si>
    <t>Children in employment, female (% of female children ages 7-14)</t>
  </si>
  <si>
    <t>SL.SRV.EMPL.ZS</t>
  </si>
  <si>
    <t>Employment in services (% of total employment)</t>
  </si>
  <si>
    <t>SL.SRV.EMPL.MA.ZS</t>
  </si>
  <si>
    <t>Employment in services, male (% of male employment)</t>
  </si>
  <si>
    <t>SL.SRV.EMPL.FE.ZS</t>
  </si>
  <si>
    <t>Employment in services, female (% of female employment)</t>
  </si>
  <si>
    <t>SL.SRV.0714.ZS</t>
  </si>
  <si>
    <t>Child employment in services (% of economically active children ages 7-14)</t>
  </si>
  <si>
    <t>SL.SRV.0714.MA.ZS</t>
  </si>
  <si>
    <t>Child employment in services, male (% of male economically active children ages 7-14)</t>
  </si>
  <si>
    <t>SL.SRV.0714.FE.ZS</t>
  </si>
  <si>
    <t>Child employment in services, female (% of female economically active children ages 7-14)</t>
  </si>
  <si>
    <t>SL.SLF.0714.ZS</t>
  </si>
  <si>
    <t>Children in employment, self-employed (% of children in employment, ages 7-14)</t>
  </si>
  <si>
    <t>SL.SLF.0714.MA.ZS</t>
  </si>
  <si>
    <t>Children in employment, self-employed, male (% of male children in employment, ages 7-14)</t>
  </si>
  <si>
    <t>SL.SLF.0714.FE.ZS</t>
  </si>
  <si>
    <t>Children in employment, self-employed, female (% of female children in employment, ages 7-14)</t>
  </si>
  <si>
    <t>SL.MNF.0714.ZS</t>
  </si>
  <si>
    <t>Child employment in manufacturing (% of economically active children ages 7-14)</t>
  </si>
  <si>
    <t>SL.MNF.0714.MA.ZS</t>
  </si>
  <si>
    <t>Child employment in manufacturing, male (% of male economically active children ages 7-14)</t>
  </si>
  <si>
    <t>SL.MNF.0714.FE.ZS</t>
  </si>
  <si>
    <t>Child employment in manufacturing, female (% of female economically active children ages 7-14)</t>
  </si>
  <si>
    <t>SL.ISV.IFRM.ZS</t>
  </si>
  <si>
    <t>Informal employment (% of total non-agricultural employment)</t>
  </si>
  <si>
    <t>SL.ISV.IFRM.MA.ZS</t>
  </si>
  <si>
    <t>Informal employment, male (% of total non-agricultural employment)</t>
  </si>
  <si>
    <t>SL.ISV.IFRM.FE.ZS</t>
  </si>
  <si>
    <t>Informal employment, female (% of total non-agricultural employment)</t>
  </si>
  <si>
    <t>SL.IND.EMPL.ZS</t>
  </si>
  <si>
    <t>Employment in industry (% of total employment)</t>
  </si>
  <si>
    <t>SL.IND.EMPL.MA.ZS</t>
  </si>
  <si>
    <t>Employment in industry, male (% of male employment)</t>
  </si>
  <si>
    <t>SL.IND.EMPL.FE.ZS</t>
  </si>
  <si>
    <t>Employment in industry, female (% of female employment)</t>
  </si>
  <si>
    <t>SL.GDP.PCAP.EM.KD</t>
  </si>
  <si>
    <t>GDP per person employed (constant 2011 PPP $)</t>
  </si>
  <si>
    <t>SL.FAM.WORK.ZS</t>
  </si>
  <si>
    <t>Contributing family workers, total (% of total employed)</t>
  </si>
  <si>
    <t>SL.FAM.WORK.MA.ZS</t>
  </si>
  <si>
    <t>Contributing family workers, male (% of males employed)</t>
  </si>
  <si>
    <t>SL.FAM.WORK.FE.ZS</t>
  </si>
  <si>
    <t>Contributing family workers, female (% of females employed)</t>
  </si>
  <si>
    <t>SL.FAM.0714.ZS</t>
  </si>
  <si>
    <t>Children in employment, unpaid family workers (% of children in employment, ages 7-14)</t>
  </si>
  <si>
    <t>SL.FAM.0714.MA.ZS</t>
  </si>
  <si>
    <t>Children in employment, unpaid family workers, male (% of male children in employment, ages 7-14)</t>
  </si>
  <si>
    <t>SL.FAM.0714.FE.ZS</t>
  </si>
  <si>
    <t>Children in employment, unpaid family workers, female (% of female children in employment, ages 7-14)</t>
  </si>
  <si>
    <t>SL.EMP.WORK.ZS</t>
  </si>
  <si>
    <t>Wage and salaried workers, total (% of total employed)</t>
  </si>
  <si>
    <t>SL.EMP.WORK.MA.ZS</t>
  </si>
  <si>
    <t>Wage and salary workers, male (% of males employed)</t>
  </si>
  <si>
    <t>SL.EMP.WORK.FE.ZS</t>
  </si>
  <si>
    <t>Wage and salaried workers, female (% of females employed)</t>
  </si>
  <si>
    <t>SL.EMP.VULN.ZS</t>
  </si>
  <si>
    <t>Vulnerable employment, total (% of total employment)</t>
  </si>
  <si>
    <t>SL.EMP.VULN.MA.ZS</t>
  </si>
  <si>
    <t>Vulnerable employment, male (% of male employment)</t>
  </si>
  <si>
    <t>SL.EMP.VULN.FE.ZS</t>
  </si>
  <si>
    <t>Vulnerable employment, female (% of female employment)</t>
  </si>
  <si>
    <t>SL.EMP.TOTL.SP.ZS</t>
  </si>
  <si>
    <t>Employment to population ratio, 15+, total (%) (modeled ILO estimate)</t>
  </si>
  <si>
    <t>SL.EMP.TOTL.SP.NE.ZS</t>
  </si>
  <si>
    <t>Employment to population ratio, 15+, total (%) (national estimate)</t>
  </si>
  <si>
    <t>SL.EMP.TOTL.SP.MA.ZS</t>
  </si>
  <si>
    <t>Employment to population ratio, 15+, male (%) (modeled ILO estimate)</t>
  </si>
  <si>
    <t>SL.EMP.TOTL.SP.MA.NE.ZS</t>
  </si>
  <si>
    <t>Employment to population ratio, 15+, male (%) (national estimate)</t>
  </si>
  <si>
    <t>SL.EMP.TOTL.SP.FE.ZS</t>
  </si>
  <si>
    <t>Employment to population ratio, 15+, female (%) (modeled ILO estimate)</t>
  </si>
  <si>
    <t>SL.EMP.TOTL.SP.FE.NE.ZS</t>
  </si>
  <si>
    <t>Employment to population ratio, 15+, female (%) (national estimate)</t>
  </si>
  <si>
    <t>SL.EMP.SELF.ZS</t>
  </si>
  <si>
    <t>Self-employed, total (% of total employed)</t>
  </si>
  <si>
    <t>SL.EMP.SELF.MA.ZS</t>
  </si>
  <si>
    <t>Self-employed, male (% of males employed)</t>
  </si>
  <si>
    <t>SL.EMP.SELF.FE.ZS</t>
  </si>
  <si>
    <t>Self-employed, female (% of females employed)</t>
  </si>
  <si>
    <t>SL.EMP.MPYR.ZS</t>
  </si>
  <si>
    <t>Employers, total (% of employment)</t>
  </si>
  <si>
    <t>SL.EMP.MPYR.MA.ZS</t>
  </si>
  <si>
    <t>Employers, male (% of employment)</t>
  </si>
  <si>
    <t>SL.EMP.MPYR.FE.ZS</t>
  </si>
  <si>
    <t>Employers, female (% of employment)</t>
  </si>
  <si>
    <t>SL.EMP.INSV.FE.ZS</t>
  </si>
  <si>
    <t>Share of women in wage employment in the nonagricultural sector (% of total nonagricultural employment)</t>
  </si>
  <si>
    <t>SL.EMP.1524.SP.ZS</t>
  </si>
  <si>
    <t>Employment to population ratio, ages 15-24, total (%) (modeled ILO estimate)</t>
  </si>
  <si>
    <t>SL.EMP.1524.SP.NE.ZS</t>
  </si>
  <si>
    <t>Employment to population ratio, ages 15-24, total (%) (national estimate)</t>
  </si>
  <si>
    <t>SL.EMP.1524.SP.MA.ZS</t>
  </si>
  <si>
    <t>Employment to population ratio, ages 15-24, male (%) (modeled ILO estimate)</t>
  </si>
  <si>
    <t>SL.EMP.1524.SP.MA.NE.ZS</t>
  </si>
  <si>
    <t>Employment to population ratio, ages 15-24, male (%) (national estimate)</t>
  </si>
  <si>
    <t>SL.EMP.1524.SP.FE.ZS</t>
  </si>
  <si>
    <t>Employment to population ratio, ages 15-24, female (%) (modeled ILO estimate)</t>
  </si>
  <si>
    <t>SL.EMP.1524.SP.FE.NE.ZS</t>
  </si>
  <si>
    <t>Employment to population ratio, ages 15-24, female (%) (national estimate)</t>
  </si>
  <si>
    <t>SL.AGR.EMPL.ZS</t>
  </si>
  <si>
    <t>Employment in agriculture (% of total employment)</t>
  </si>
  <si>
    <t>SL.AGR.EMPL.MA.ZS</t>
  </si>
  <si>
    <t>Employment in agriculture, male (% of male employment)</t>
  </si>
  <si>
    <t>SL.AGR.EMPL.FE.ZS</t>
  </si>
  <si>
    <t>Employment in agriculture, female (% of female employment)</t>
  </si>
  <si>
    <t>SL.AGR.0714.ZS</t>
  </si>
  <si>
    <t>Child employment in agriculture (% of economically active children ages 7-14)</t>
  </si>
  <si>
    <t>SL.AGR.0714.MA.ZS</t>
  </si>
  <si>
    <t>Child employment in agriculture, male (% of male economically active children ages 7-14)</t>
  </si>
  <si>
    <t>SL.AGR.0714.FE.ZS</t>
  </si>
  <si>
    <t>Child employment in agriculture, female (% of female economically active children ages 7-14)</t>
  </si>
  <si>
    <t>SI.SPR.PCAP.ZG</t>
  </si>
  <si>
    <t>Annualized average growth rate in per capita real survey mean consumption or income, total population (%)</t>
  </si>
  <si>
    <t>SI.SPR.PCAP.05</t>
  </si>
  <si>
    <t>Survey mean consumption or income per capita, total population (2005 PPP $ per day)</t>
  </si>
  <si>
    <t>SI.SPR.PCAP</t>
  </si>
  <si>
    <t>Survey mean consumption or income per capita, total population (2011 PPP $ per day)</t>
  </si>
  <si>
    <t>SI.SPR.PC40.ZG</t>
  </si>
  <si>
    <t>Annualized average growth rate in per capita real survey mean consumption or income, bottom 40% of population (%)</t>
  </si>
  <si>
    <t>SI.SPR.PC40.05</t>
  </si>
  <si>
    <t>Survey mean consumption or income per capita, bottom 40% of population (2005 PPP $ per day)</t>
  </si>
  <si>
    <t>SI.SPR.PC40</t>
  </si>
  <si>
    <t>Survey mean consumption or income per capita, bottom 40% of population (2011 PPP $ per day)</t>
  </si>
  <si>
    <t>SI.RMT.COST.ZS</t>
  </si>
  <si>
    <t>Average transaction cost of remittances (%)</t>
  </si>
  <si>
    <t>SI.POV.URHC</t>
  </si>
  <si>
    <t>Urban poverty headcount ratio at national poverty lines (% of urban population)</t>
  </si>
  <si>
    <t>SI.POV.URGP</t>
  </si>
  <si>
    <t>Urban poverty gap at national poverty lines (%)</t>
  </si>
  <si>
    <t>SI.POV.RUHC</t>
  </si>
  <si>
    <t>Rural poverty headcount ratio at national poverty lines (% of rural population)</t>
  </si>
  <si>
    <t>SI.POV.RUGP</t>
  </si>
  <si>
    <t>Rural poverty gap at national poverty lines (%)</t>
  </si>
  <si>
    <t>SI.POV.NAHC</t>
  </si>
  <si>
    <t>Poverty headcount ratio at national poverty lines (% of population)</t>
  </si>
  <si>
    <t>SI.POV.NAGP</t>
  </si>
  <si>
    <t>Poverty gap at national poverty lines (%)</t>
  </si>
  <si>
    <t>SI.POV.GINI</t>
  </si>
  <si>
    <t>GINI index (World Bank estimate)</t>
  </si>
  <si>
    <t>SI.POV.GAPS</t>
  </si>
  <si>
    <t>Poverty gap at $1.90 a day (2011 PPP) (%)</t>
  </si>
  <si>
    <t>SI.POV.GAP2</t>
  </si>
  <si>
    <t>Poverty gap at $3.10 a day (2011 PPP) (%)</t>
  </si>
  <si>
    <t>SI.POV.DDAY</t>
  </si>
  <si>
    <t>Poverty headcount ratio at $1.90 a day (2011 PPP) (% of population)</t>
  </si>
  <si>
    <t>SI.POV.2DAY</t>
  </si>
  <si>
    <t>Poverty headcount ratio at $3.10 a day (2011 PPP) (% of population)</t>
  </si>
  <si>
    <t>SI.DST.FRST.20</t>
  </si>
  <si>
    <t>Income share held by lowest 20%</t>
  </si>
  <si>
    <t>SI.DST.FRST.10</t>
  </si>
  <si>
    <t>Income share held by lowest 10%</t>
  </si>
  <si>
    <t>SI.DST.10TH.10</t>
  </si>
  <si>
    <t>Income share held by highest 10%</t>
  </si>
  <si>
    <t>SI.DST.05TH.20</t>
  </si>
  <si>
    <t>Income share held by highest 20%</t>
  </si>
  <si>
    <t>SI.DST.04TH.20</t>
  </si>
  <si>
    <t>Income share held by fourth 20%</t>
  </si>
  <si>
    <t>SI.DST.03RD.20</t>
  </si>
  <si>
    <t>Income share held by third 20%</t>
  </si>
  <si>
    <t>SI.DST.02ND.20</t>
  </si>
  <si>
    <t>Income share held by second 20%</t>
  </si>
  <si>
    <t>SH.XPD.TOTL.ZS</t>
  </si>
  <si>
    <t>Health expenditure, total (% of GDP)</t>
  </si>
  <si>
    <t>SH.XPD.PUBL.ZS</t>
  </si>
  <si>
    <t>Health expenditure, public (% of GDP)</t>
  </si>
  <si>
    <t>SH.XPD.PUBL.GX.ZS</t>
  </si>
  <si>
    <t>Health expenditure, public (% of government expenditure)</t>
  </si>
  <si>
    <t>SH.XPD.PUBL</t>
  </si>
  <si>
    <t>Health expenditure, public (% of total health expenditure)</t>
  </si>
  <si>
    <t>SH.XPD.PRIV.ZS</t>
  </si>
  <si>
    <t>Health expenditure, private (% of GDP)</t>
  </si>
  <si>
    <t>SH.XPD.PCAP.PP.KD</t>
  </si>
  <si>
    <t>Health expenditure per capita, PPP (constant 2011 international $)</t>
  </si>
  <si>
    <t>SH.XPD.PCAP</t>
  </si>
  <si>
    <t>Health expenditure per capita (current US$)</t>
  </si>
  <si>
    <t>SH.XPD.OOPC.ZS</t>
  </si>
  <si>
    <t>Out-of-pocket health expenditure (% of private expenditure on health)</t>
  </si>
  <si>
    <t>SH.XPD.OOPC.TO.ZS</t>
  </si>
  <si>
    <t>Out-of-pocket health expenditure (% of total expenditure on health)</t>
  </si>
  <si>
    <t>SH.XPD.EXTR.ZS</t>
  </si>
  <si>
    <t>External resources for health (% of total expenditure on health)</t>
  </si>
  <si>
    <t>SH.VAC.TTNS.ZS</t>
  </si>
  <si>
    <t>Newborns protected against tetanus (%)</t>
  </si>
  <si>
    <t>SH.TBS.INCD</t>
  </si>
  <si>
    <t>Incidence of tuberculosis (per 100,000 people)</t>
  </si>
  <si>
    <t>SH.TBS.DTEC.ZS</t>
  </si>
  <si>
    <t>Tuberculosis case detection rate (%, all forms)</t>
  </si>
  <si>
    <t>SH.TBS.CURE.ZS</t>
  </si>
  <si>
    <t>Tuberculosis treatment success rate (% of new cases)</t>
  </si>
  <si>
    <t>SH.SVR.WAST.ZS</t>
  </si>
  <si>
    <t>Prevalence of severe wasting, weight for height (% of children under 5)</t>
  </si>
  <si>
    <t>SH.SVR.WAST.MA.ZS</t>
  </si>
  <si>
    <t>Prevalence of severe wasting, weight for height, male (% of children under 5)</t>
  </si>
  <si>
    <t>SH.SVR.WAST.FE.ZS</t>
  </si>
  <si>
    <t>Prevalence of severe wasting, weight for height, female (% of children under 5)</t>
  </si>
  <si>
    <t>SH.STA.WAST.ZS</t>
  </si>
  <si>
    <t>Prevalence of wasting, weight for height (% of children under 5)</t>
  </si>
  <si>
    <t>SH.STA.WAST.MA.ZS</t>
  </si>
  <si>
    <t>Prevalence of wasting, weight for height, male (% of children under 5)</t>
  </si>
  <si>
    <t>SH.STA.WAST.FE.ZS</t>
  </si>
  <si>
    <t>Prevalence of wasting, weight for height, female (% of children under 5)</t>
  </si>
  <si>
    <t>SH.STA.TRAF.P5</t>
  </si>
  <si>
    <t>Mortality caused by road traffic injury (per 100,000 people)</t>
  </si>
  <si>
    <t>SH.STA.STNT.ZS</t>
  </si>
  <si>
    <t>Prevalence of stunting, height for age (% of children under 5)</t>
  </si>
  <si>
    <t>SH.STA.STNT.MA.ZS</t>
  </si>
  <si>
    <t>Prevalence of stunting, height for age, male (% of children under 5)</t>
  </si>
  <si>
    <t>SH.STA.STNT.FE.ZS</t>
  </si>
  <si>
    <t>Prevalence of stunting, height for age, female (% of children under 5)</t>
  </si>
  <si>
    <t>SH.STA.OWGH.ZS</t>
  </si>
  <si>
    <t>Prevalence of overweight, weight for height (% of children under 5)</t>
  </si>
  <si>
    <t>SH.STA.OWGH.MA.ZS</t>
  </si>
  <si>
    <t>Prevalence of overweight, weight for height, male (% of children under 5)</t>
  </si>
  <si>
    <t>SH.STA.OWGH.FE.ZS</t>
  </si>
  <si>
    <t>Prevalence of overweight, weight for height, female (% of children under 5)</t>
  </si>
  <si>
    <t>SH.STA.ORTH</t>
  </si>
  <si>
    <t>Diarrhea treatment (% of children under 5 who received ORS packet)</t>
  </si>
  <si>
    <t>SH.STA.ORCF.ZS</t>
  </si>
  <si>
    <t>Diarrhea treatment (% of children under 5 receiving oral rehydration and continued feeding)</t>
  </si>
  <si>
    <t>SH.STA.ODFC.ZS</t>
  </si>
  <si>
    <t>People practicing open defecation (% of population)</t>
  </si>
  <si>
    <t>SH.STA.ODFC.UR.ZS</t>
  </si>
  <si>
    <t>People practicing open defecation, urban (% of urban population)</t>
  </si>
  <si>
    <t>SH.STA.ODFC.RU.ZS</t>
  </si>
  <si>
    <t>People practicing open defecation, rural (% of rural population)</t>
  </si>
  <si>
    <t>SH.STA.MMRT.NE</t>
  </si>
  <si>
    <t>Maternal mortality ratio (national estimate, per 100,000 live births)</t>
  </si>
  <si>
    <t>SH.STA.MMRT</t>
  </si>
  <si>
    <t>Maternal mortality ratio (modeled estimate, per 100,000 live births)</t>
  </si>
  <si>
    <t>SH.STA.MALN.ZS</t>
  </si>
  <si>
    <t>Prevalence of underweight, weight for age (% of children under 5)</t>
  </si>
  <si>
    <t>SH.STA.MALN.MA.ZS</t>
  </si>
  <si>
    <t>Prevalence of underweight, weight for age, male (% of children under 5)</t>
  </si>
  <si>
    <t>SH.STA.MALN.FE.ZS</t>
  </si>
  <si>
    <t>Prevalence of underweight, weight for age, female (% of children under 5)</t>
  </si>
  <si>
    <t>SH.STA.FGMS.ZS</t>
  </si>
  <si>
    <t>Female genital mutilation prevalence (%)</t>
  </si>
  <si>
    <t>SH.STA.DIAB.ZS</t>
  </si>
  <si>
    <t>Diabetes prevalence (% of population ages 20 to 79)</t>
  </si>
  <si>
    <t>SH.STA.BRTW.ZS</t>
  </si>
  <si>
    <t>Low-birthweight babies (% of births)</t>
  </si>
  <si>
    <t>SH.STA.BRTC.ZS</t>
  </si>
  <si>
    <t>Births attended by skilled health staff (% of total)</t>
  </si>
  <si>
    <t>SH.STA.BFED.ZS</t>
  </si>
  <si>
    <t>Exclusive breastfeeding (% of children under 6 months)</t>
  </si>
  <si>
    <t>SH.STA.ARIC.ZS</t>
  </si>
  <si>
    <t>ARI treatment (% of children under 5 taken to a health provider)</t>
  </si>
  <si>
    <t>SH.STA.ANVC.ZS</t>
  </si>
  <si>
    <t>Pregnant women receiving prenatal care (%)</t>
  </si>
  <si>
    <t>SH.STA.ACSN.UR</t>
  </si>
  <si>
    <t>Improved sanitation facilities, urban (% of urban population with access)</t>
  </si>
  <si>
    <t>SH.STA.ACSN.RU</t>
  </si>
  <si>
    <t>Improved sanitation facilities, rural (% of rural population with access)</t>
  </si>
  <si>
    <t>SH.STA.ACSN</t>
  </si>
  <si>
    <t>Improved sanitation facilities (% of population with access)</t>
  </si>
  <si>
    <t>SH.SGR.PROC.P5</t>
  </si>
  <si>
    <t>Number of surgical procedures (per 100,000 population)</t>
  </si>
  <si>
    <t>SH.SGR.IRSK.ZS</t>
  </si>
  <si>
    <t>Risk of impoverishing expenditure for surgical care (% of people at risk)</t>
  </si>
  <si>
    <t>SH.SGR.CRSK.ZS</t>
  </si>
  <si>
    <t>Risk of catastrophic expenditure for surgical care (% of people at risk)</t>
  </si>
  <si>
    <t>SH.PRV.SMOK.MA</t>
  </si>
  <si>
    <t>Smoking prevalence, males (% of adults)</t>
  </si>
  <si>
    <t>SH.PRV.SMOK.FE</t>
  </si>
  <si>
    <t>Smoking prevalence, females (% of adults)</t>
  </si>
  <si>
    <t>SH.PRG.ANEM</t>
  </si>
  <si>
    <t>Prevalence of anemia among pregnant women (%)</t>
  </si>
  <si>
    <t>SH.MMR.RISK.ZS</t>
  </si>
  <si>
    <t>Lifetime risk of maternal death (%)</t>
  </si>
  <si>
    <t>SH.MMR.RISK</t>
  </si>
  <si>
    <t>Lifetime risk of maternal death (1 in: rate varies by country)</t>
  </si>
  <si>
    <t>SH.MMR.DTHS</t>
  </si>
  <si>
    <t>Number of maternal deaths</t>
  </si>
  <si>
    <t>SH.MLR.TRET.ZS</t>
  </si>
  <si>
    <t>Children with fever receiving antimalarial drugs (% of children under age 5 with fever)</t>
  </si>
  <si>
    <t>SH.MLR.NETS.ZS</t>
  </si>
  <si>
    <t>Use of insecticide-treated bed nets (% of under-5 population)</t>
  </si>
  <si>
    <t>SH.MED.SAOP.P5</t>
  </si>
  <si>
    <t>Specialist surgical workforce (per 100,000 population)</t>
  </si>
  <si>
    <t>SH.MED.PHYS.ZS</t>
  </si>
  <si>
    <t>Physicians (per 1,000 people)</t>
  </si>
  <si>
    <t>SH.MED.NUMW.P3</t>
  </si>
  <si>
    <t>Nurses and midwives (per 1,000 people)</t>
  </si>
  <si>
    <t>SH.MED.CMHW.P3</t>
  </si>
  <si>
    <t>Community health workers (per 1,000 people)</t>
  </si>
  <si>
    <t>SH.MED.BEDS.ZS</t>
  </si>
  <si>
    <t>Hospital beds (per 1,000 people)</t>
  </si>
  <si>
    <t>SH.IMM.MEAS</t>
  </si>
  <si>
    <t>Immunization, measles (% of children ages 12-23 months)</t>
  </si>
  <si>
    <t>SH.IMM.IDPT</t>
  </si>
  <si>
    <t>Immunization, DPT (% of children ages 12-23 months)</t>
  </si>
  <si>
    <t>SH.HIV.ARTC.ZS</t>
  </si>
  <si>
    <t>Antiretroviral therapy coverage (% of people living with HIV)</t>
  </si>
  <si>
    <t>SH.HIV.1524.MA.ZS</t>
  </si>
  <si>
    <t>Prevalence of HIV, male (% ages 15-24)</t>
  </si>
  <si>
    <t>SH.HIV.1524.FE.ZS</t>
  </si>
  <si>
    <t>Prevalence of HIV, female (% ages 15-24)</t>
  </si>
  <si>
    <t>SH.HIV.0014</t>
  </si>
  <si>
    <t>Children (0-14) living with HIV</t>
  </si>
  <si>
    <t>SH.H2O.SAFE.ZS</t>
  </si>
  <si>
    <t>Improved water source (% of population with access)</t>
  </si>
  <si>
    <t>SH.H2O.SAFE.UR.ZS</t>
  </si>
  <si>
    <t>Improved water source, urban (% of urban population with access)</t>
  </si>
  <si>
    <t>SH.H2O.SAFE.RU.ZS</t>
  </si>
  <si>
    <t>Improved water source, rural (% of rural population with access)</t>
  </si>
  <si>
    <t>SH.FPL.SATM.ZS</t>
  </si>
  <si>
    <t>Demand for family planning satisfied by modern methods (% of married women with demand for family planning)</t>
  </si>
  <si>
    <t>SH.DYN.NMRT</t>
  </si>
  <si>
    <t>Mortality rate, neonatal (per 1,000 live births)</t>
  </si>
  <si>
    <t>SH.DYN.MORT.MA</t>
  </si>
  <si>
    <t>Mortality rate, under-5, male (per 1,000 live births)</t>
  </si>
  <si>
    <t>SH.DYN.MORT.FE</t>
  </si>
  <si>
    <t>Mortality rate, under-5, female (per 1,000 live births)</t>
  </si>
  <si>
    <t>SH.DYN.MORT</t>
  </si>
  <si>
    <t>Mortality rate, under-5 (per 1,000)</t>
  </si>
  <si>
    <t>SH.DYN.AIDS.ZS</t>
  </si>
  <si>
    <t>Prevalence of HIV, total (% of population ages 15-49)</t>
  </si>
  <si>
    <t>SH.DYN.AIDS.FE.ZS</t>
  </si>
  <si>
    <t>Women's share of population ages 15+ living with HIV (%)</t>
  </si>
  <si>
    <t>SH.DTH.NMRT</t>
  </si>
  <si>
    <t>Number of neonatal deaths</t>
  </si>
  <si>
    <t>SH.DTH.NCOM.ZS</t>
  </si>
  <si>
    <t>Cause of death, by non-communicable diseases (% of total)</t>
  </si>
  <si>
    <t>SH.DTH.MORT</t>
  </si>
  <si>
    <t>Number of under-five deaths</t>
  </si>
  <si>
    <t>SH.DTH.INJR.ZS</t>
  </si>
  <si>
    <t>Cause of death, by injury (% of total)</t>
  </si>
  <si>
    <t>SH.DTH.IMRT</t>
  </si>
  <si>
    <t>Number of infant deaths</t>
  </si>
  <si>
    <t>SH.DTH.COMM.ZS</t>
  </si>
  <si>
    <t>Cause of death, by communicable diseases and maternal, prenatal and nutrition conditions (% of total)</t>
  </si>
  <si>
    <t>SH.CON.1524.MA.ZS</t>
  </si>
  <si>
    <t>Condom use, population ages 15-24, male (% of males ages 15-24)</t>
  </si>
  <si>
    <t>SH.CON.1524.FE.ZS</t>
  </si>
  <si>
    <t>Condom use, population ages 15-24, female (% of females ages 15-24)</t>
  </si>
  <si>
    <t>SH.ANM.NPRG.ZS</t>
  </si>
  <si>
    <t>Prevalence of anemia among non-pregnant women (% of women ages 15-49)</t>
  </si>
  <si>
    <t>SH.ANM.CHLD.ZS</t>
  </si>
  <si>
    <t>Prevalence of anemia among children (% of children under 5)</t>
  </si>
  <si>
    <t>SH.ANM.ALLW.ZS</t>
  </si>
  <si>
    <t>Prevalence of anemia among women of reproductive age (% of women ages 15-49)</t>
  </si>
  <si>
    <t>SG.VAW.REFU.ZS</t>
  </si>
  <si>
    <t>Women who believe a husband is justified in beating his wife when she refuses sex with him (%)</t>
  </si>
  <si>
    <t>SG.VAW.REAS.ZS</t>
  </si>
  <si>
    <t>Women who believe a husband is justified in beating his wife (any of five reasons) (%)</t>
  </si>
  <si>
    <t>SG.VAW.NEGL.ZS</t>
  </si>
  <si>
    <t>Women who believe a husband is justified in beating his wife when she neglects the children (%)</t>
  </si>
  <si>
    <t>SG.VAW.MARR.ZS</t>
  </si>
  <si>
    <t>Spousal physical or sexual violence in last 12 months (%)</t>
  </si>
  <si>
    <t>SG.VAW.GOES.ZS</t>
  </si>
  <si>
    <t>Women who believe a husband is justified in beating his wife when she goes out without telling him (%)</t>
  </si>
  <si>
    <t>SG.VAW.BURN.ZS</t>
  </si>
  <si>
    <t>Women who believe a husband is justified in beating his wife when she burns the food (%)</t>
  </si>
  <si>
    <t>SG.VAW.ARGU.ZS</t>
  </si>
  <si>
    <t>Women who believe a husband is justified in beating his wife when she argues with him (%)</t>
  </si>
  <si>
    <t>SG.NOD.CONS</t>
  </si>
  <si>
    <t>Nondiscrimination clause mentions gender in the constitution (1=yes; 0=no)</t>
  </si>
  <si>
    <t>SG.MMR.LEVE.EP</t>
  </si>
  <si>
    <t>Mothers are guaranteed an equivalent position after maternity leave (1=yes; 0=no)</t>
  </si>
  <si>
    <t>SG.LEG.DVAW</t>
  </si>
  <si>
    <t>Legislation exists on domestic violence (1=yes; 0=no)</t>
  </si>
  <si>
    <t>SG.LAW.NODC.HR</t>
  </si>
  <si>
    <t>Law mandates nondiscrimination based on gender in hiring (1=yes; 0=no)</t>
  </si>
  <si>
    <t>SG.LAW.LEVE.PU</t>
  </si>
  <si>
    <t>Law mandates paid or unpaid maternity leave (1=yes; 0=no)</t>
  </si>
  <si>
    <t>SG.LAW.EQRM.WK</t>
  </si>
  <si>
    <t>Law mandates equal remuneration for females and males for work of equal value (1=yes; 0=no)</t>
  </si>
  <si>
    <t>SG.LAW.CHMR</t>
  </si>
  <si>
    <t>Law prohibits or invalidates child or early marriage (1=yes; 0=no)</t>
  </si>
  <si>
    <t>SG.JOB.NOPN.EQ</t>
  </si>
  <si>
    <t>Nonpregnant and nonnursing women can do the same jobs as men (1=yes; 0=no)</t>
  </si>
  <si>
    <t>SG.GEN.PARL.ZS</t>
  </si>
  <si>
    <t>Proportion of seats held by women in national parliaments (%)</t>
  </si>
  <si>
    <t>SG.GEN.LSOM.ZS</t>
  </si>
  <si>
    <t>Female legislators, senior officials and managers (% of total)</t>
  </si>
  <si>
    <t>SE.XPD.TOTL.GD.ZS</t>
  </si>
  <si>
    <t>Government expenditure on education as % of GDP (%)</t>
  </si>
  <si>
    <t>SE.XPD.TOTL.GB.ZS</t>
  </si>
  <si>
    <t>Expenditure on education as % of total government expenditure (%)</t>
  </si>
  <si>
    <t>SE.XPD.TERT.ZS</t>
  </si>
  <si>
    <t>Expenditure on tertiary as % of government expenditure on education (%)</t>
  </si>
  <si>
    <t>SE.XPD.TERT.PC.ZS</t>
  </si>
  <si>
    <t>Government expenditure per tertiary student as % of GDP per capita (%)</t>
  </si>
  <si>
    <t>SE.XPD.SECO.ZS</t>
  </si>
  <si>
    <t>Expenditure on secondary as % of government expenditure on education (%)</t>
  </si>
  <si>
    <t>SE.XPD.SECO.PC.ZS</t>
  </si>
  <si>
    <t>Government expenditure per secondary student as % of GDP per capita (%)</t>
  </si>
  <si>
    <t>SE.XPD.PRIM.ZS</t>
  </si>
  <si>
    <t>Expenditure on primary as % of government expenditure on education (%)</t>
  </si>
  <si>
    <t>SE.XPD.PRIM.PC.ZS</t>
  </si>
  <si>
    <t>Government expenditure per primary student as % of GDP per capita (%)</t>
  </si>
  <si>
    <t>SE.XPD.MTOT.ZS</t>
  </si>
  <si>
    <t>All education staff compensation, total (% of total expenditure in public institutions)</t>
  </si>
  <si>
    <t>SE.XPD.MTER.ZS</t>
  </si>
  <si>
    <t>All education staff compensation, tertiary (% of total expenditure in tertiary public institutions)</t>
  </si>
  <si>
    <t>SE.XPD.MSEC.ZS</t>
  </si>
  <si>
    <t>All education staff compensation, secondary (% of total expenditure in secondary public institutions)</t>
  </si>
  <si>
    <t>SE.XPD.MPRM.ZS</t>
  </si>
  <si>
    <t>All education staff compensation, primary (% of total expenditure in primary public institutions)</t>
  </si>
  <si>
    <t>SE.XPD.CTOT.ZS</t>
  </si>
  <si>
    <t>Current education expenditure, total (% of total expenditure in public institutions)</t>
  </si>
  <si>
    <t>SE.XPD.CTER.ZS</t>
  </si>
  <si>
    <t>Current education expenditure, tertiary (% of total expenditure in tertiary public institutions)</t>
  </si>
  <si>
    <t>SE.XPD.CSEC.ZS</t>
  </si>
  <si>
    <t>Current education expenditure, secondary (% of total expenditure in secondary public institutions)</t>
  </si>
  <si>
    <t>SE.XPD.CPRM.ZS</t>
  </si>
  <si>
    <t>Current education expenditure, primary (% of total expenditure in primary public institutions)</t>
  </si>
  <si>
    <t>SE.TER.TCHR.FE.ZS</t>
  </si>
  <si>
    <t>Percentage of teachers in tertiary education who are female (%)</t>
  </si>
  <si>
    <t>SE.TER.ENRR.MA</t>
  </si>
  <si>
    <t>Gross enrolment ratio, tertiary, male (%)</t>
  </si>
  <si>
    <t>SE.TER.ENRR.FE</t>
  </si>
  <si>
    <t>Gross enrolment ratio, tertiary, female (%)</t>
  </si>
  <si>
    <t>SE.TER.ENRR</t>
  </si>
  <si>
    <t>Gross enrolment ratio, tertiary, both sexes (%)</t>
  </si>
  <si>
    <t>SE.TER.ENRL.TC.ZS</t>
  </si>
  <si>
    <t>Pupil-teacher ratio, tertiary</t>
  </si>
  <si>
    <t>SE.SEC.UNER.LO.ZS</t>
  </si>
  <si>
    <t>Adolescents out of school (% of lower secondary school age)</t>
  </si>
  <si>
    <t>SE.SEC.UNER.LO.MA.ZS</t>
  </si>
  <si>
    <t>Adolescents out of school, male (% of male lower secondary school age)</t>
  </si>
  <si>
    <t>SE.SEC.UNER.LO.FE.ZS</t>
  </si>
  <si>
    <t>Adolescents out of school, female (% of female lower secondary school age)</t>
  </si>
  <si>
    <t>SE.SEC.TCHR.FE.ZS</t>
  </si>
  <si>
    <t>Percentage of teachers in secondary education who are female (%)</t>
  </si>
  <si>
    <t>SE.SEC.TCHR.FE</t>
  </si>
  <si>
    <t>Teachers in secondary education, female (number)</t>
  </si>
  <si>
    <t>SE.SEC.TCHR</t>
  </si>
  <si>
    <t>Teachers in secondary education, both sexes (number)</t>
  </si>
  <si>
    <t>SE.SEC.TCAQ.ZS</t>
  </si>
  <si>
    <t>Percentage of teachers in secondary education who are trained, both sexes (%)</t>
  </si>
  <si>
    <t>SE.SEC.TCAQ.UP.ZS</t>
  </si>
  <si>
    <t>Trained teachers in upper secondary education (% of total teachers)</t>
  </si>
  <si>
    <t>SE.SEC.TCAQ.UP.MA.ZS</t>
  </si>
  <si>
    <t>Trained teachers in upper secondary education, male (% of male teachers)</t>
  </si>
  <si>
    <t>SE.SEC.TCAQ.UP.FE.ZS</t>
  </si>
  <si>
    <t>Trained teachers in upper secondary education, female (% of female teachers)</t>
  </si>
  <si>
    <t>SE.SEC.TCAQ.MA.ZS</t>
  </si>
  <si>
    <t>Percentage of male teachers in secondary education who are trained, male (%)</t>
  </si>
  <si>
    <t>SE.SEC.TCAQ.LO.ZS</t>
  </si>
  <si>
    <t>Trained teachers in lower secondary education (% of total teachers)</t>
  </si>
  <si>
    <t>SE.SEC.TCAQ.LO.MA.ZS</t>
  </si>
  <si>
    <t>Trained teachers in lower secondary education, male (% of male teachers)</t>
  </si>
  <si>
    <t>SE.SEC.TCAQ.LO.FE.ZS</t>
  </si>
  <si>
    <t>Trained teachers in lower secondary education, female (% of female teachers)</t>
  </si>
  <si>
    <t>SE.SEC.TCAQ.FE.ZS</t>
  </si>
  <si>
    <t>Percentage of female teachers in secondary education who are trained, female (%)</t>
  </si>
  <si>
    <t>SE.SEC.PROG.ZS</t>
  </si>
  <si>
    <t>Effective transition rate from primary to lower secondary general education, both sexes (%)</t>
  </si>
  <si>
    <t>SE.SEC.PROG.MA.ZS</t>
  </si>
  <si>
    <t>Effective transition rate from primary to lower secondary general education, male (%)</t>
  </si>
  <si>
    <t>SE.SEC.PROG.FE.ZS</t>
  </si>
  <si>
    <t>Effective transition rate from primary to lower secondary general education, female (%)</t>
  </si>
  <si>
    <t>SE.SEC.PRIV.ZS</t>
  </si>
  <si>
    <t>Percentage of enrolment in secondary education in private institutions (%)</t>
  </si>
  <si>
    <t>SE.SEC.NENR.MA</t>
  </si>
  <si>
    <t>Net enrolment rate, secondary, male (%)</t>
  </si>
  <si>
    <t>SE.SEC.NENR.FE</t>
  </si>
  <si>
    <t>Net enrolment rate, secondary, female (%)</t>
  </si>
  <si>
    <t>SE.SEC.NENR</t>
  </si>
  <si>
    <t>Net enrolment rate, secondary, both sexes (%)</t>
  </si>
  <si>
    <t>SE.SEC.ENRR.MA</t>
  </si>
  <si>
    <t>Gross enrolment ratio, secondary, male (%)</t>
  </si>
  <si>
    <t>SE.SEC.ENRR.FE</t>
  </si>
  <si>
    <t>Gross enrolment ratio, secondary, female (%)</t>
  </si>
  <si>
    <t>SE.SEC.ENRR</t>
  </si>
  <si>
    <t>Gross enrolment ratio, secondary, both sexes (%)</t>
  </si>
  <si>
    <t>SE.SEC.ENRL.VO.FE.ZS</t>
  </si>
  <si>
    <t>Percentage of students in secondary vocational education who are female (%)</t>
  </si>
  <si>
    <t>SE.SEC.ENRL.VO</t>
  </si>
  <si>
    <t>Enrolment in secondary vocational, both sexes (number)</t>
  </si>
  <si>
    <t>SE.SEC.ENRL.UP.TC.ZS</t>
  </si>
  <si>
    <t>Pupil-teacher ratio, upper secondary</t>
  </si>
  <si>
    <t>SE.SEC.ENRL.TC.ZS</t>
  </si>
  <si>
    <t>Pupil-teacher ratio in secondary education (headcount basis)</t>
  </si>
  <si>
    <t>SE.SEC.ENRL.LO.TC.ZS</t>
  </si>
  <si>
    <t>Pupil-teacher ratio, lower secondary</t>
  </si>
  <si>
    <t>SE.SEC.ENRL.GC.FE.ZS</t>
  </si>
  <si>
    <t>Percentage of students in secondary general education who are female (%)</t>
  </si>
  <si>
    <t>SE.SEC.ENRL.GC</t>
  </si>
  <si>
    <t>Enrolment in secondary general, both sexes (number)</t>
  </si>
  <si>
    <t>SE.SEC.ENRL.FE.ZS</t>
  </si>
  <si>
    <t>Percentage of students in secondary education who are female (%)</t>
  </si>
  <si>
    <t>SE.SEC.ENRL</t>
  </si>
  <si>
    <t>Enrolment in secondary education, both sexes (number)</t>
  </si>
  <si>
    <t>SE.SEC.DURS</t>
  </si>
  <si>
    <t>Theoretical duration of secondary education (years)</t>
  </si>
  <si>
    <t>SE.SEC.CMPT.LO.ZS</t>
  </si>
  <si>
    <t>Lower secondary completion rate, both sexes (%)</t>
  </si>
  <si>
    <t>SE.SEC.CMPT.LO.MA.ZS</t>
  </si>
  <si>
    <t>Lower secondary completion rate, male (%)</t>
  </si>
  <si>
    <t>SE.SEC.CMPT.LO.FE.ZS</t>
  </si>
  <si>
    <t>Lower secondary completion rate, female (%)</t>
  </si>
  <si>
    <t>SE.SEC.AGES</t>
  </si>
  <si>
    <t>Official entrance age to lower secondary education (years)</t>
  </si>
  <si>
    <t>SE.PRM.UNER.ZS</t>
  </si>
  <si>
    <t>Children out of school (% of primary school age)</t>
  </si>
  <si>
    <t>SE.PRM.UNER.MA.ZS</t>
  </si>
  <si>
    <t>Children out of school, male (% of male primary school age)</t>
  </si>
  <si>
    <t>SE.PRM.UNER.MA</t>
  </si>
  <si>
    <t>Out-of-school children of primary school age, male (number)</t>
  </si>
  <si>
    <t>SE.PRM.UNER.FE.ZS</t>
  </si>
  <si>
    <t>Children out of school, female (% of female primary school age)</t>
  </si>
  <si>
    <t>SE.PRM.UNER.FE</t>
  </si>
  <si>
    <t>Out-of-school children of primary school age, female (number)</t>
  </si>
  <si>
    <t>SE.PRM.UNER</t>
  </si>
  <si>
    <t>Out-of-school children of primary school age, both sexes (number)</t>
  </si>
  <si>
    <t>SE.PRM.TENR.MA</t>
  </si>
  <si>
    <t>Adjusted net enrolment rate, primary, male (%)</t>
  </si>
  <si>
    <t>SE.PRM.TENR.FE</t>
  </si>
  <si>
    <t>Adjusted net enrolment rate, primary, female (%)</t>
  </si>
  <si>
    <t>SE.PRM.TENR</t>
  </si>
  <si>
    <t>Adjusted net enrolment rate, primary, both sexes (%)</t>
  </si>
  <si>
    <t>SE.PRM.TCHR.FE.ZS</t>
  </si>
  <si>
    <t>Percentage of teachers in primary education who are female (%)</t>
  </si>
  <si>
    <t>SE.PRM.TCHR</t>
  </si>
  <si>
    <t>Teachers in primary education, both sexes (number)</t>
  </si>
  <si>
    <t>SE.PRM.TCAQ.ZS</t>
  </si>
  <si>
    <t>Percentage of teachers in primary education who are trained, both sexes (%)</t>
  </si>
  <si>
    <t>SE.PRM.TCAQ.MA.ZS</t>
  </si>
  <si>
    <t>Percentage of male teachers in primary education who are trained, male (%)</t>
  </si>
  <si>
    <t>SE.PRM.TCAQ.FE.ZS</t>
  </si>
  <si>
    <t>Percentage of female teachers in primary education who are trained, female (%)</t>
  </si>
  <si>
    <t>SE.PRM.REPT.ZS</t>
  </si>
  <si>
    <t>Percentage of repeaters in primary education, all grades, both sexes (%)</t>
  </si>
  <si>
    <t>SE.PRM.REPT.MA.ZS</t>
  </si>
  <si>
    <t>Percentage of repeaters in primary education, all grades, male (%)</t>
  </si>
  <si>
    <t>SE.PRM.REPT.FE.ZS</t>
  </si>
  <si>
    <t>Percentage of repeaters in primary education, all grades, female (%)</t>
  </si>
  <si>
    <t>SE.PRM.PRSL.ZS</t>
  </si>
  <si>
    <t>Survival rate to the last grade of primary education, both sexes (%)</t>
  </si>
  <si>
    <t>SE.PRM.PRSL.MA.ZS</t>
  </si>
  <si>
    <t>Survival rate to the last grade of primary education, male (%)</t>
  </si>
  <si>
    <t>SE.PRM.PRSL.FE.ZS</t>
  </si>
  <si>
    <t>Survival rate to the last grade of primary education, female (%)</t>
  </si>
  <si>
    <t>SE.PRM.PRS5.ZS</t>
  </si>
  <si>
    <t>Survival rate to Grade 5 of primary education, both sexes (%)</t>
  </si>
  <si>
    <t>SE.PRM.PRS5.MA.ZS</t>
  </si>
  <si>
    <t>Survival rate to Grade 5 of primary education, male (%)</t>
  </si>
  <si>
    <t>SE.PRM.PRS5.FE.ZS</t>
  </si>
  <si>
    <t>Survival rate to Grade 5 of primary education, female (%)</t>
  </si>
  <si>
    <t>SE.PRM.PRIV.ZS</t>
  </si>
  <si>
    <t>Percentage of enrolment in primary education in private institutions (%)</t>
  </si>
  <si>
    <t>SE.PRM.OENR.ZS</t>
  </si>
  <si>
    <t>Over-age students, primary (% of enrollment)</t>
  </si>
  <si>
    <t>SE.PRM.OENR.MA.ZS</t>
  </si>
  <si>
    <t>Over-age students, primary, male (% of male enrollment)</t>
  </si>
  <si>
    <t>SE.PRM.OENR.FE.ZS</t>
  </si>
  <si>
    <t>Over-age students, primary, female (% of female enrollment)</t>
  </si>
  <si>
    <t>SE.PRM.NINT.ZS</t>
  </si>
  <si>
    <t>Net intake rate to Grade 1 of primary education, both sexes (%)</t>
  </si>
  <si>
    <t>SE.PRM.NINT.MA.ZS</t>
  </si>
  <si>
    <t>Net intake rate to Grade 1 of primary education, male (%)</t>
  </si>
  <si>
    <t>SE.PRM.NINT.FE.ZS</t>
  </si>
  <si>
    <t>Net intake rate to Grade 1 of primary education, female (%)</t>
  </si>
  <si>
    <t>SE.PRM.NENR.MA</t>
  </si>
  <si>
    <t>Net enrolment rate, primary, male (%)</t>
  </si>
  <si>
    <t>SE.PRM.NENR.FE</t>
  </si>
  <si>
    <t>Net enrolment rate, primary, female (%)</t>
  </si>
  <si>
    <t>SE.PRM.NENR</t>
  </si>
  <si>
    <t>Net enrolment rate, primary, both sexes (%)</t>
  </si>
  <si>
    <t>SE.PRM.GINT.ZS</t>
  </si>
  <si>
    <t>Gross intake ratio to Grade 1 of primary education, both sexes (%)</t>
  </si>
  <si>
    <t>SE.PRM.GINT.MA.ZS</t>
  </si>
  <si>
    <t>Gross intake ratio to Grade 1 of primary education, male (%)</t>
  </si>
  <si>
    <t>SE.PRM.GINT.FE.ZS</t>
  </si>
  <si>
    <t>Gross intake ratio to Grade 1 of primary education, female (%)</t>
  </si>
  <si>
    <t>SE.PRM.ENRR.MA</t>
  </si>
  <si>
    <t>Gross enrolment ratio, primary, male (%)</t>
  </si>
  <si>
    <t>SE.PRM.ENRR.FE</t>
  </si>
  <si>
    <t>Gross enrolment ratio, primary, female (%)</t>
  </si>
  <si>
    <t>SE.PRM.ENRR</t>
  </si>
  <si>
    <t>Gross enrollment ratio, primary, both sexes (%)</t>
  </si>
  <si>
    <t>SE.PRM.ENRL.TC.ZS</t>
  </si>
  <si>
    <t>Pupil-teacher ratio in primary education (headcount basis)</t>
  </si>
  <si>
    <t>SE.PRM.ENRL.FE.ZS</t>
  </si>
  <si>
    <t>Percentage of students in primary education who are female (%)</t>
  </si>
  <si>
    <t>SE.PRM.ENRL</t>
  </si>
  <si>
    <t>Enrolment in primary education, both sexes (number)</t>
  </si>
  <si>
    <t>SE.PRM.DURS</t>
  </si>
  <si>
    <t>Theoretical duration of primary education (years)</t>
  </si>
  <si>
    <t>SE.PRM.CMPT.ZS</t>
  </si>
  <si>
    <t>Primary completion rate, both sexes (%)</t>
  </si>
  <si>
    <t>SE.PRM.CMPT.MA.ZS</t>
  </si>
  <si>
    <t>Primary completion rate, male (%)</t>
  </si>
  <si>
    <t>SE.PRM.CMPT.FE.ZS</t>
  </si>
  <si>
    <t>Primary completion rate, female (%)</t>
  </si>
  <si>
    <t>SE.PRM.AGES</t>
  </si>
  <si>
    <t>Official entrance age to primary education (years)</t>
  </si>
  <si>
    <t>SE.PRE.TCAQ.ZS</t>
  </si>
  <si>
    <t>Trained teachers in preprimary education (% of total teachers)</t>
  </si>
  <si>
    <t>SE.PRE.TCAQ.MA.ZS</t>
  </si>
  <si>
    <t>Trained teachers in preprimary education, male (% of male teachers)</t>
  </si>
  <si>
    <t>SE.PRE.TCAQ.FE.ZS</t>
  </si>
  <si>
    <t>Trained teachers in preprimary education, female (% of female teachers)</t>
  </si>
  <si>
    <t>SE.PRE.ENRR.MA</t>
  </si>
  <si>
    <t>Gross enrolment ratio, pre-primary, male (%)</t>
  </si>
  <si>
    <t>SE.PRE.ENRR.FE</t>
  </si>
  <si>
    <t>Gross enrolment ratio, pre-primary, female (%)</t>
  </si>
  <si>
    <t>SE.PRE.ENRR</t>
  </si>
  <si>
    <t>Gross enrolment ratio, pre-primary, both sexes (%)</t>
  </si>
  <si>
    <t>SE.PRE.ENRL.TC.ZS</t>
  </si>
  <si>
    <t>Pupil-teacher ratio in pre-primary education (headcount basis)</t>
  </si>
  <si>
    <t>SE.PRE.DURS</t>
  </si>
  <si>
    <t>Preprimary education, duration (years)</t>
  </si>
  <si>
    <t>SE.ENR.TERT.FM.ZS</t>
  </si>
  <si>
    <t>Gross enrolment ratio, tertiary, gender parity index (GPI)</t>
  </si>
  <si>
    <t>SE.ENR.SECO.FM.ZS</t>
  </si>
  <si>
    <t>Gross enrolment ratio, secondary, gender parity index (GPI)</t>
  </si>
  <si>
    <t>SE.ENR.PRSC.FM.ZS</t>
  </si>
  <si>
    <t>Gross enrolment ratio, primary and secondary, gender parity index (GPI)</t>
  </si>
  <si>
    <t>SE.ENR.PRIM.FM.ZS</t>
  </si>
  <si>
    <t>Gross enrolment ratio, primary, gender parity index (GPI)</t>
  </si>
  <si>
    <t>SE.COM.DURS</t>
  </si>
  <si>
    <t>Duration of compulsory education (years)</t>
  </si>
  <si>
    <t>SE.ADT.LITR.ZS</t>
  </si>
  <si>
    <t>Adult literacy rate, population 15+ years, both sexes (%)</t>
  </si>
  <si>
    <t>SE.ADT.LITR.MA.ZS</t>
  </si>
  <si>
    <t>Adult literacy rate, population 15+ years, male (%)</t>
  </si>
  <si>
    <t>SE.ADT.LITR.FE.ZS</t>
  </si>
  <si>
    <t>Adult literacy rate, population 15+ years, female (%)</t>
  </si>
  <si>
    <t>SE.ADT.1524.LT.ZS</t>
  </si>
  <si>
    <t>Youth literacy rate, population 15-24 years, both sexes (%)</t>
  </si>
  <si>
    <t>SE.ADT.1524.LT.MA.ZS</t>
  </si>
  <si>
    <t>Youth literacy rate, population 15-24 years, male (%)</t>
  </si>
  <si>
    <t>SE.ADT.1524.LT.FM.ZS</t>
  </si>
  <si>
    <t>Youth literacy rate, population 15-24 years, gender parity index (GPI)</t>
  </si>
  <si>
    <t>SE.ADT.1524.LT.FE.ZS</t>
  </si>
  <si>
    <t>Youth literacy rate, population 15-24 years, female (%)</t>
  </si>
  <si>
    <t>PX.REX.REER</t>
  </si>
  <si>
    <t>Real effective exchange rate index (2010 = 100)</t>
  </si>
  <si>
    <t>per_si_allsi.cov_pop_tot</t>
  </si>
  <si>
    <t>Coverage (%) - All Social Insurance</t>
  </si>
  <si>
    <t>per_si_allsi.ben_q1_tot</t>
  </si>
  <si>
    <t>Benefits incidence in poorest quintile (%) - All Social Insurance</t>
  </si>
  <si>
    <t>per_si_allsi.adq_pop_tot</t>
  </si>
  <si>
    <t>Adequacy of social insurance programs (% of total welfare of beneficiary households)</t>
  </si>
  <si>
    <t>per_sa_allsa.cov_pop_tot</t>
  </si>
  <si>
    <t>Coverage (%) - All Social Assistance</t>
  </si>
  <si>
    <t>per_sa_allsa.ben_q1_tot</t>
  </si>
  <si>
    <t>Benefits incidence in poorest quintile (%) - All Social Assistance</t>
  </si>
  <si>
    <t>per_sa_allsa.adq_pop_tot</t>
  </si>
  <si>
    <t>Adequacy of social safety net programs (% of total welfare of beneficiary households)</t>
  </si>
  <si>
    <t>per_lm_alllm.cov_pop_tot</t>
  </si>
  <si>
    <t>Coverage (%) - All Labor Market</t>
  </si>
  <si>
    <t>per_lm_alllm.ben_q1_tot</t>
  </si>
  <si>
    <t>Benefits incidence in poorest quintile (%) - All Labor Market</t>
  </si>
  <si>
    <t>per_lm_alllm.adq_pop_tot</t>
  </si>
  <si>
    <t>Adequacy of unemployment benefits and ALMP (% of total welfare of beneficiary households)</t>
  </si>
  <si>
    <t>per_allsp.cov_pop_tot</t>
  </si>
  <si>
    <t>Coverage (%) -All Social Protection and Labor</t>
  </si>
  <si>
    <t>per_allsp.ben_q1_tot</t>
  </si>
  <si>
    <t>Benefits incidence in poorest quintile (%) -All Social Protection and Labor</t>
  </si>
  <si>
    <t>per_allsp.adq_pop_tot</t>
  </si>
  <si>
    <t>Adequacy of social protection and labor programs (% of total welfare of beneficiary households)</t>
  </si>
  <si>
    <t>PA.NUS.PRVT.PP.05</t>
  </si>
  <si>
    <t>2005 PPP conversion factor, private consumption (LCU per international $)</t>
  </si>
  <si>
    <t>PA.NUS.PRVT.PP</t>
  </si>
  <si>
    <t>PPP conversion factor, private consumption (LCU per international $)</t>
  </si>
  <si>
    <t>PA.NUS.PPPC.RF</t>
  </si>
  <si>
    <t>Price level ratio of PPP conversion factor (GDP) to market exchange rate</t>
  </si>
  <si>
    <t>PA.NUS.PPP.05</t>
  </si>
  <si>
    <t>2005 PPP conversion factor, GDP (LCU per international $)</t>
  </si>
  <si>
    <t>PA.NUS.PPP</t>
  </si>
  <si>
    <t>PPP conversion factor, GDP (LCU per international $)</t>
  </si>
  <si>
    <t>PA.NUS.FCRF</t>
  </si>
  <si>
    <t>Official exchange rate (LCU per US$, period average)</t>
  </si>
  <si>
    <t>PA.NUS.ATLS</t>
  </si>
  <si>
    <t>DEC alternative conversion factor (LCU per US$)</t>
  </si>
  <si>
    <t>NY.TTF.GNFS.KN</t>
  </si>
  <si>
    <t>Terms of trade adjustment (constant LCU)</t>
  </si>
  <si>
    <t>NY.TRF.NCTR.KN</t>
  </si>
  <si>
    <t>Net current transfers from abroad (constant LCU)</t>
  </si>
  <si>
    <t>NY.TRF.NCTR.CN</t>
  </si>
  <si>
    <t>Net current transfers from abroad (current LCU)</t>
  </si>
  <si>
    <t>NY.TRF.NCTR.CD</t>
  </si>
  <si>
    <t>Net current transfers from abroad (current US$)</t>
  </si>
  <si>
    <t>NY.TAX.NIND.KN</t>
  </si>
  <si>
    <t>Net taxes on products (constant LCU)</t>
  </si>
  <si>
    <t>NY.TAX.NIND.CN</t>
  </si>
  <si>
    <t>Net taxes on products (current LCU)</t>
  </si>
  <si>
    <t>NY.TAX.NIND.CD</t>
  </si>
  <si>
    <t>Net taxes on products (current US$)</t>
  </si>
  <si>
    <t>NY.GSR.NFCY.KN</t>
  </si>
  <si>
    <t>Net income from abroad (constant LCU)</t>
  </si>
  <si>
    <t>NY.GSR.NFCY.CN</t>
  </si>
  <si>
    <t>Net income from abroad (current LCU)</t>
  </si>
  <si>
    <t>NY.GSR.NFCY.CD</t>
  </si>
  <si>
    <t>Net income from abroad (current US$)</t>
  </si>
  <si>
    <t>NY.GNS.ICTR.ZS</t>
  </si>
  <si>
    <t>Gross savings (% of GDP)</t>
  </si>
  <si>
    <t>NY.GNS.ICTR.GN.ZS</t>
  </si>
  <si>
    <t>Gross savings (% of GNI)</t>
  </si>
  <si>
    <t>NY.GNS.ICTR.CN</t>
  </si>
  <si>
    <t>Gross savings (current LCU)</t>
  </si>
  <si>
    <t>NY.GNS.ICTR.CD</t>
  </si>
  <si>
    <t>Gross savings (current US$)</t>
  </si>
  <si>
    <t>NY.GNP.PCAP.PP.KD</t>
  </si>
  <si>
    <t>GNI per capita, PPP (constant 2011 international $)</t>
  </si>
  <si>
    <t>NY.GNP.PCAP.PP.CD</t>
  </si>
  <si>
    <t>GNI per capita, PPP (current international $)</t>
  </si>
  <si>
    <t>NY.GNP.PCAP.KN</t>
  </si>
  <si>
    <t>GNI per capita (constant LCU)</t>
  </si>
  <si>
    <t>NY.GNP.PCAP.KD.ZG</t>
  </si>
  <si>
    <t>GNI per capita growth (annual %)</t>
  </si>
  <si>
    <t>NY.GNP.PCAP.KD</t>
  </si>
  <si>
    <t>GNI per capita (constant 2005 US$)</t>
  </si>
  <si>
    <t>NY.GNP.PCAP.CN</t>
  </si>
  <si>
    <t>GNI per capita (current LCU)</t>
  </si>
  <si>
    <t>NY.GNP.PCAP.CD</t>
  </si>
  <si>
    <t>GNI per capita, Atlas method (current US$)</t>
  </si>
  <si>
    <t>NY.GNP.MKTP.PP.KD</t>
  </si>
  <si>
    <t>GNI, PPP (constant 2011 international $)</t>
  </si>
  <si>
    <t>NY.GNP.MKTP.PP.CD</t>
  </si>
  <si>
    <t>GNI, PPP (current international $)</t>
  </si>
  <si>
    <t>NY.GNP.MKTP.KN</t>
  </si>
  <si>
    <t>GNI (constant LCU)</t>
  </si>
  <si>
    <t>NY.GNP.MKTP.KD.ZG</t>
  </si>
  <si>
    <t>GNI growth (annual %)</t>
  </si>
  <si>
    <t>NY.GNP.MKTP.KD</t>
  </si>
  <si>
    <t>GNI (constant 2005 US$)</t>
  </si>
  <si>
    <t>NY.GNP.MKTP.CN</t>
  </si>
  <si>
    <t>GNI (current LCU)</t>
  </si>
  <si>
    <t>NY.GNP.MKTP.CD</t>
  </si>
  <si>
    <t>GNI (current US$)</t>
  </si>
  <si>
    <t>NY.GNP.ATLS.CD</t>
  </si>
  <si>
    <t>GNI, Atlas method (current US$)</t>
  </si>
  <si>
    <t>NY.GDY.TOTL.KN</t>
  </si>
  <si>
    <t>Gross domestic income (constant LCU)</t>
  </si>
  <si>
    <t>NY.GDY.TOTL.KD</t>
  </si>
  <si>
    <t>Gross domestic income (constant 2005 US$)</t>
  </si>
  <si>
    <t>NY.GDS.TOTL.ZS</t>
  </si>
  <si>
    <t>Gross domestic savings (% of GDP)</t>
  </si>
  <si>
    <t>NY.GDS.TOTL.CN</t>
  </si>
  <si>
    <t>Gross domestic savings (current LCU)</t>
  </si>
  <si>
    <t>NY.GDS.TOTL.CD</t>
  </si>
  <si>
    <t>Gross domestic savings (current US$)</t>
  </si>
  <si>
    <t>NY.GDP.TOTL.RT.ZS</t>
  </si>
  <si>
    <t>Total natural resources rents (% of GDP)</t>
  </si>
  <si>
    <t>NY.GDP.PETR.RT.ZS</t>
  </si>
  <si>
    <t>Oil rents (% of GDP)</t>
  </si>
  <si>
    <t>NY.GDP.PCAP.PP.KD</t>
  </si>
  <si>
    <t>GDP per capita, PPP (constant 2011 international $)</t>
  </si>
  <si>
    <t>NY.GDP.PCAP.PP.CD</t>
  </si>
  <si>
    <t>GDP per capita, PPP (current international $)</t>
  </si>
  <si>
    <t>NY.GDP.PCAP.KN</t>
  </si>
  <si>
    <t>GDP per capita (constant LCU)</t>
  </si>
  <si>
    <t>NY.GDP.PCAP.KD.ZG</t>
  </si>
  <si>
    <t>GDP per capita growth (annual %)</t>
  </si>
  <si>
    <t>NY.GDP.PCAP.KD</t>
  </si>
  <si>
    <t>GDP per capita (constant 2005 US$)</t>
  </si>
  <si>
    <t>NY.GDP.PCAP.CN</t>
  </si>
  <si>
    <t>GDP per capita (current LCU)</t>
  </si>
  <si>
    <t>NY.GDP.PCAP.CD</t>
  </si>
  <si>
    <t>GDP per capita (current US$)</t>
  </si>
  <si>
    <t>NY.GDP.NGAS.RT.ZS</t>
  </si>
  <si>
    <t>Natural gas rents (% of GDP)</t>
  </si>
  <si>
    <t>NY.GDP.MKTP.PP.KD</t>
  </si>
  <si>
    <t>GDP, PPP (constant 2011 international $)</t>
  </si>
  <si>
    <t>NY.GDP.MKTP.PP.CD</t>
  </si>
  <si>
    <t>GDP, PPP (current international $)</t>
  </si>
  <si>
    <t>NY.GDP.MKTP.KN</t>
  </si>
  <si>
    <t>GDP (constant LCU)</t>
  </si>
  <si>
    <t>NY.GDP.MKTP.KD.ZG</t>
  </si>
  <si>
    <t>GDP growth (annual %)</t>
  </si>
  <si>
    <t>NY.GDP.MKTP.KD</t>
  </si>
  <si>
    <t>GDP at market prices (constant 2005 US$)</t>
  </si>
  <si>
    <t>NY.GDP.MKTP.CN</t>
  </si>
  <si>
    <t>GDP (current LCU)</t>
  </si>
  <si>
    <t>NY.GDP.MKTP.CD</t>
  </si>
  <si>
    <t>GDP at market prices (current US$)</t>
  </si>
  <si>
    <t>NY.GDP.MINR.RT.ZS</t>
  </si>
  <si>
    <t>Mineral rents (% of GDP)</t>
  </si>
  <si>
    <t>NY.GDP.FRST.RT.ZS</t>
  </si>
  <si>
    <t>Forest rents (% of GDP)</t>
  </si>
  <si>
    <t>NY.GDP.FCST.KN</t>
  </si>
  <si>
    <t>Gross value added at factor cost (constant LCU)</t>
  </si>
  <si>
    <t>NY.GDP.FCST.KD</t>
  </si>
  <si>
    <t>Gross value added at factor cost (constant 2005 US$)</t>
  </si>
  <si>
    <t>NY.GDP.FCST.CN</t>
  </si>
  <si>
    <t>Gross value added at factor cost (current LCU)</t>
  </si>
  <si>
    <t>NY.GDP.FCST.CD</t>
  </si>
  <si>
    <t>Gross value added at factor cost (current US$)</t>
  </si>
  <si>
    <t>NY.GDP.DISC.KN</t>
  </si>
  <si>
    <t>Discrepancy in expenditure estimate of GDP (constant LCU)</t>
  </si>
  <si>
    <t>NY.GDP.DISC.CN</t>
  </si>
  <si>
    <t>Discrepancy in expenditure estimate of GDP (current LCU)</t>
  </si>
  <si>
    <t>NY.GDP.DEFL.ZS</t>
  </si>
  <si>
    <t>GDP deflator (base year varies by country)</t>
  </si>
  <si>
    <t>NY.GDP.DEFL.KD.ZG</t>
  </si>
  <si>
    <t>Inflation, GDP deflator (annual %)</t>
  </si>
  <si>
    <t>NY.GDP.COAL.RT.ZS</t>
  </si>
  <si>
    <t>Coal rents (% of GDP)</t>
  </si>
  <si>
    <t>NY.EXP.CAPM.KN</t>
  </si>
  <si>
    <t>Exports as a capacity to import (constant LCU)</t>
  </si>
  <si>
    <t>NY.ADJ.SVNX.GN.ZS</t>
  </si>
  <si>
    <t>Adjusted net savings, excluding particulate emission damage (% of GNI)</t>
  </si>
  <si>
    <t>NY.ADJ.SVNX.CD</t>
  </si>
  <si>
    <t>Adjusted net savings, excluding particulate emission damage (current US$)</t>
  </si>
  <si>
    <t>NY.ADJ.SVNG.GN.ZS</t>
  </si>
  <si>
    <t>Adjusted net savings, including particulate emission damage (% of GNI)</t>
  </si>
  <si>
    <t>NY.ADJ.SVNG.CD</t>
  </si>
  <si>
    <t>Adjusted net savings, including particulate emission damage (current US$)</t>
  </si>
  <si>
    <t>NY.ADJ.NNTY.PC.KD.ZG</t>
  </si>
  <si>
    <t>Adjusted net national income per capita (annual % growth)</t>
  </si>
  <si>
    <t>NY.ADJ.NNTY.PC.KD</t>
  </si>
  <si>
    <t>Adjusted net national income per capita (constant 2005 US$)</t>
  </si>
  <si>
    <t>NY.ADJ.NNTY.PC.CD</t>
  </si>
  <si>
    <t>Adjusted net national income per capita (current US$)</t>
  </si>
  <si>
    <t>NY.ADJ.NNTY.KD.ZG</t>
  </si>
  <si>
    <t>Adjusted net national income (annual % growth)</t>
  </si>
  <si>
    <t>NY.ADJ.NNTY.KD</t>
  </si>
  <si>
    <t>Adjusted net national income (constant 2005 US$)</t>
  </si>
  <si>
    <t>NY.ADJ.NNTY.CD</t>
  </si>
  <si>
    <t>Adjusted net national income (current US$)</t>
  </si>
  <si>
    <t>NY.ADJ.NNAT.GN.ZS</t>
  </si>
  <si>
    <t>Adjusted savings: net national savings (% of GNI)</t>
  </si>
  <si>
    <t>NY.ADJ.NNAT.CD</t>
  </si>
  <si>
    <t>Adjusted savings: net national savings (current US$)</t>
  </si>
  <si>
    <t>NY.ADJ.ICTR.GN.ZS</t>
  </si>
  <si>
    <t>Adjusted savings: gross savings (% of GNI)</t>
  </si>
  <si>
    <t>NY.ADJ.DRES.GN.ZS</t>
  </si>
  <si>
    <t>Adjusted savings: natural resources depletion (% of GNI)</t>
  </si>
  <si>
    <t>NY.ADJ.DPEM.GN.ZS</t>
  </si>
  <si>
    <t>Adjusted savings: particulate emission damage (% of GNI)</t>
  </si>
  <si>
    <t>NY.ADJ.DPEM.CD</t>
  </si>
  <si>
    <t>Adjusted savings: particulate emission damage (current US$)</t>
  </si>
  <si>
    <t>NY.ADJ.DNGY.GN.ZS</t>
  </si>
  <si>
    <t>Adjusted savings: energy depletion (% of GNI)</t>
  </si>
  <si>
    <t>NY.ADJ.DNGY.CD</t>
  </si>
  <si>
    <t>Adjusted savings: energy depletion (current US$)</t>
  </si>
  <si>
    <t>NY.ADJ.DMIN.GN.ZS</t>
  </si>
  <si>
    <t>Adjusted savings: mineral depletion (% of GNI)</t>
  </si>
  <si>
    <t>NY.ADJ.DMIN.CD</t>
  </si>
  <si>
    <t>Adjusted savings: mineral depletion (current US$)</t>
  </si>
  <si>
    <t>NY.ADJ.DKAP.GN.ZS</t>
  </si>
  <si>
    <t>Adjusted savings: consumption of fixed capital (% of GNI)</t>
  </si>
  <si>
    <t>NY.ADJ.DKAP.CD</t>
  </si>
  <si>
    <t>Adjusted savings: consumption of fixed capital (current US$)</t>
  </si>
  <si>
    <t>NY.ADJ.DFOR.GN.ZS</t>
  </si>
  <si>
    <t>Adjusted savings: net forest depletion (% of GNI)</t>
  </si>
  <si>
    <t>NY.ADJ.DFOR.CD</t>
  </si>
  <si>
    <t>Adjusted savings: net forest depletion (current US$)</t>
  </si>
  <si>
    <t>NY.ADJ.DCO2.GN.ZS</t>
  </si>
  <si>
    <t>Adjusted savings: carbon dioxide damage (% of GNI)</t>
  </si>
  <si>
    <t>NY.ADJ.DCO2.CD</t>
  </si>
  <si>
    <t>Adjusted savings: carbon dioxide damage (current US$)</t>
  </si>
  <si>
    <t>NY.ADJ.AEDU.GN.ZS</t>
  </si>
  <si>
    <t>Adjusted savings: education expenditure (% of GNI)</t>
  </si>
  <si>
    <t>NY.ADJ.AEDU.CD</t>
  </si>
  <si>
    <t>Adjusted savings: education expenditure (current US$)</t>
  </si>
  <si>
    <t>NV.SRV.TETC.ZS</t>
  </si>
  <si>
    <t>Services, etc., value added (% of GDP)</t>
  </si>
  <si>
    <t>NV.SRV.TETC.KN</t>
  </si>
  <si>
    <t>Services, etc., value added (constant LCU)</t>
  </si>
  <si>
    <t>NV.SRV.TETC.KD.ZG</t>
  </si>
  <si>
    <t>Services, etc., value added (annual % growth)</t>
  </si>
  <si>
    <t>NV.SRV.TETC.KD</t>
  </si>
  <si>
    <t>Services, etc., value added (constant 2005 US$)</t>
  </si>
  <si>
    <t>NV.SRV.TETC.CN</t>
  </si>
  <si>
    <t>Services, etc., value added (current LCU)</t>
  </si>
  <si>
    <t>NV.SRV.TETC.CD</t>
  </si>
  <si>
    <t>Services, etc., value added (current US$)</t>
  </si>
  <si>
    <t>NV.MNF.TXTL.ZS.UN</t>
  </si>
  <si>
    <t>Textiles and clothing (% of value added in manufacturing)</t>
  </si>
  <si>
    <t>NV.MNF.OTHR.ZS.UN</t>
  </si>
  <si>
    <t>Other manufacturing (% of value added in manufacturing)</t>
  </si>
  <si>
    <t>NV.MNF.MTRN.ZS.UN</t>
  </si>
  <si>
    <t>Machinery and transport equipment (% of value added in manufacturing)</t>
  </si>
  <si>
    <t>NV.MNF.FBTO.ZS.UN</t>
  </si>
  <si>
    <t>Food, beverages and tobacco (% of value added in manufacturing)</t>
  </si>
  <si>
    <t>NV.MNF.CHEM.ZS.UN</t>
  </si>
  <si>
    <t>Chemicals (% of value added in manufacturing)</t>
  </si>
  <si>
    <t>NV.IND.TOTL.ZS</t>
  </si>
  <si>
    <t>Industry, value added (% of GDP)</t>
  </si>
  <si>
    <t>NV.IND.TOTL.KN</t>
  </si>
  <si>
    <t>Industry, value added (constant LCU)</t>
  </si>
  <si>
    <t>NV.IND.TOTL.KD.ZG</t>
  </si>
  <si>
    <t>Industry, value added (annual % growth)</t>
  </si>
  <si>
    <t>NV.IND.TOTL.KD</t>
  </si>
  <si>
    <t>Industry, value added (constant 2005 US$)</t>
  </si>
  <si>
    <t>NV.IND.TOTL.CN</t>
  </si>
  <si>
    <t>Industry, value added (current LCU)</t>
  </si>
  <si>
    <t>NV.IND.TOTL.CD</t>
  </si>
  <si>
    <t>Industry, value added (current US$)</t>
  </si>
  <si>
    <t>NV.IND.MANF.ZS</t>
  </si>
  <si>
    <t>Manufacturing, value added (% of GDP)</t>
  </si>
  <si>
    <t>NV.IND.MANF.KN</t>
  </si>
  <si>
    <t>Manufacturing, value added (constant LCU)</t>
  </si>
  <si>
    <t>NV.IND.MANF.KD.ZG</t>
  </si>
  <si>
    <t>Manufacturing, value added (annual % growth)</t>
  </si>
  <si>
    <t>NV.IND.MANF.KD</t>
  </si>
  <si>
    <t>Manufacturing, value added (constant 2005 US$)</t>
  </si>
  <si>
    <t>NV.IND.MANF.CN</t>
  </si>
  <si>
    <t>Manufacturing, value added (current LCU)</t>
  </si>
  <si>
    <t>NV.IND.MANF.CD</t>
  </si>
  <si>
    <t>Manufacturing, value added (current US$)</t>
  </si>
  <si>
    <t>NV.AGR.TOTL.ZS</t>
  </si>
  <si>
    <t>Agriculture, value added (% of GDP)</t>
  </si>
  <si>
    <t>NV.AGR.TOTL.KN</t>
  </si>
  <si>
    <t>Agriculture, value added (constant LCU)</t>
  </si>
  <si>
    <t>NV.AGR.TOTL.KD.ZG</t>
  </si>
  <si>
    <t>Agriculture, value added (annual % growth)</t>
  </si>
  <si>
    <t>NV.AGR.TOTL.KD</t>
  </si>
  <si>
    <t>Agriculture, value added (constant 2005 US$)</t>
  </si>
  <si>
    <t>NV.AGR.TOTL.CN</t>
  </si>
  <si>
    <t>Agriculture, value added (current LCU)</t>
  </si>
  <si>
    <t>NV.AGR.TOTL.CD</t>
  </si>
  <si>
    <t>Agriculture, value added (current US$)</t>
  </si>
  <si>
    <t>NE.TRD.GNFS.ZS</t>
  </si>
  <si>
    <t>Trade (% of GDP)</t>
  </si>
  <si>
    <t>NE.RSB.GNFS.ZS</t>
  </si>
  <si>
    <t>External balance on goods and services (% of GDP)</t>
  </si>
  <si>
    <t>NE.RSB.GNFS.KN</t>
  </si>
  <si>
    <t>External balance on goods and services (constant LCU)</t>
  </si>
  <si>
    <t>NE.RSB.GNFS.CN</t>
  </si>
  <si>
    <t>External balance on goods and services (current LCU)</t>
  </si>
  <si>
    <t>NE.RSB.GNFS.CD</t>
  </si>
  <si>
    <t>External balance on goods and services (current US$)</t>
  </si>
  <si>
    <t>NE.IMP.GNFS.ZS</t>
  </si>
  <si>
    <t>Imports of goods and services (% of GDP)</t>
  </si>
  <si>
    <t>NE.IMP.GNFS.KN</t>
  </si>
  <si>
    <t>Imports of goods and services (constant LCU)</t>
  </si>
  <si>
    <t>NE.IMP.GNFS.KD.ZG</t>
  </si>
  <si>
    <t>Imports of goods and services (annual % growth)</t>
  </si>
  <si>
    <t>NE.IMP.GNFS.KD</t>
  </si>
  <si>
    <t>Imports of goods and services (constant 2005 US$)</t>
  </si>
  <si>
    <t>NE.IMP.GNFS.CN</t>
  </si>
  <si>
    <t>Imports of goods and services (current LCU)</t>
  </si>
  <si>
    <t>NE.IMP.GNFS.CD</t>
  </si>
  <si>
    <t>Imports of goods and services (current US$)</t>
  </si>
  <si>
    <t>NE.GDI.TOTL.ZS</t>
  </si>
  <si>
    <t>Gross capital formation (% of GDP)</t>
  </si>
  <si>
    <t>NE.GDI.TOTL.KN</t>
  </si>
  <si>
    <t>Gross capital formation (constant LCU)</t>
  </si>
  <si>
    <t>NE.GDI.TOTL.KD.ZG</t>
  </si>
  <si>
    <t>Gross capital formation (annual % growth)</t>
  </si>
  <si>
    <t>NE.GDI.TOTL.KD</t>
  </si>
  <si>
    <t>Gross capital formation (constant 2005 US$)</t>
  </si>
  <si>
    <t>NE.GDI.TOTL.CN</t>
  </si>
  <si>
    <t>Gross capital formation (current LCU)</t>
  </si>
  <si>
    <t>NE.GDI.TOTL.CD</t>
  </si>
  <si>
    <t>Gross capital formation (current US$)</t>
  </si>
  <si>
    <t>NE.GDI.STKB.KN</t>
  </si>
  <si>
    <t>Changes in inventories (constant LCU)</t>
  </si>
  <si>
    <t>NE.GDI.STKB.CN</t>
  </si>
  <si>
    <t>Changes in inventories (current LCU)</t>
  </si>
  <si>
    <t>NE.GDI.STKB.CD</t>
  </si>
  <si>
    <t>Changes in inventories (current US$)</t>
  </si>
  <si>
    <t>NE.GDI.FTOT.ZS</t>
  </si>
  <si>
    <t>Gross fixed capital formation (% of GDP)</t>
  </si>
  <si>
    <t>NE.GDI.FTOT.KN</t>
  </si>
  <si>
    <t>Gross fixed capital formation (constant LCU)</t>
  </si>
  <si>
    <t>NE.GDI.FTOT.KD.ZG</t>
  </si>
  <si>
    <t>Gross fixed capital formation (annual % growth)</t>
  </si>
  <si>
    <t>NE.GDI.FTOT.KD</t>
  </si>
  <si>
    <t>Gross fixed capital formation (constant 2005 US$)</t>
  </si>
  <si>
    <t>NE.GDI.FTOT.CN</t>
  </si>
  <si>
    <t>Gross fixed capital formation (current LCU)</t>
  </si>
  <si>
    <t>NE.GDI.FTOT.CD</t>
  </si>
  <si>
    <t>Gross fixed capital formation (current US$)</t>
  </si>
  <si>
    <t>NE.GDI.FPRV.ZS</t>
  </si>
  <si>
    <t>Gross fixed capital formation, private sector (% of GDP)</t>
  </si>
  <si>
    <t>NE.GDI.FPRV.CN</t>
  </si>
  <si>
    <t>Gross fixed capital formation, private sector (current LCU)</t>
  </si>
  <si>
    <t>NE.EXP.GNFS.ZS</t>
  </si>
  <si>
    <t>Exports of goods and services (% of GDP)</t>
  </si>
  <si>
    <t>NE.EXP.GNFS.KN</t>
  </si>
  <si>
    <t>Exports of goods and services (constant LCU)</t>
  </si>
  <si>
    <t>NE.EXP.GNFS.KD.ZG</t>
  </si>
  <si>
    <t>Exports of goods and services (annual % growth)</t>
  </si>
  <si>
    <t>NE.EXP.GNFS.KD</t>
  </si>
  <si>
    <t>Exports of goods and services (constant 2005 US$)</t>
  </si>
  <si>
    <t>NE.EXP.GNFS.CN</t>
  </si>
  <si>
    <t>Exports of goods and services (current LCU)</t>
  </si>
  <si>
    <t>NE.EXP.GNFS.CD</t>
  </si>
  <si>
    <t>Exports of goods and services (current US$)</t>
  </si>
  <si>
    <t>NE.DAB.TOTL.ZS</t>
  </si>
  <si>
    <t>Gross national expenditure (% of GDP)</t>
  </si>
  <si>
    <t>NE.DAB.TOTL.KN</t>
  </si>
  <si>
    <t>Gross national expenditure (constant LCU)</t>
  </si>
  <si>
    <t>NE.DAB.TOTL.KD</t>
  </si>
  <si>
    <t>Gross national expenditure (constant 2005 US$)</t>
  </si>
  <si>
    <t>NE.DAB.TOTL.CN</t>
  </si>
  <si>
    <t>Gross national expenditure (current LCU)</t>
  </si>
  <si>
    <t>NE.DAB.TOTL.CD</t>
  </si>
  <si>
    <t>Gross national expenditure (current US$)</t>
  </si>
  <si>
    <t>NE.DAB.DEFL.ZS</t>
  </si>
  <si>
    <t>Gross national expenditure deflator (base year varies by country)</t>
  </si>
  <si>
    <t>NE.CON.TOTL.KN</t>
  </si>
  <si>
    <t>Final consumption expenditure (constant LCU)</t>
  </si>
  <si>
    <t>NE.CON.TOTL.KD</t>
  </si>
  <si>
    <t>Final consumption expenditure (constant 2005 US$)</t>
  </si>
  <si>
    <t>NE.CON.TOTL.CN</t>
  </si>
  <si>
    <t>Final consumption expenditure (current LCU)</t>
  </si>
  <si>
    <t>NE.CON.TOTL.CD</t>
  </si>
  <si>
    <t>Final consumption expenditure (current US$)</t>
  </si>
  <si>
    <t>NE.CON.TETC.ZS</t>
  </si>
  <si>
    <t>Final consumption expenditure, etc. (% of GDP)</t>
  </si>
  <si>
    <t>NE.CON.TETC.KN</t>
  </si>
  <si>
    <t>Final consumption expenditure, etc. (constant LCU)</t>
  </si>
  <si>
    <t>NE.CON.TETC.KD.ZG</t>
  </si>
  <si>
    <t>Final consumption expenditure, etc. (annual % growth)</t>
  </si>
  <si>
    <t>NE.CON.TETC.KD</t>
  </si>
  <si>
    <t>Final consumption expenditure, etc. (constant 2005 US$)</t>
  </si>
  <si>
    <t>NE.CON.TETC.CN</t>
  </si>
  <si>
    <t>Final consumption expenditure, etc. (current LCU)</t>
  </si>
  <si>
    <t>NE.CON.TETC.CD</t>
  </si>
  <si>
    <t>Final consumption expenditure, etc. (current US$)</t>
  </si>
  <si>
    <t>NE.CON.PRVT.PP.KD</t>
  </si>
  <si>
    <t>Household final consumption expenditure, PPP (constant 2011 international $)</t>
  </si>
  <si>
    <t>NE.CON.PRVT.PP.CD</t>
  </si>
  <si>
    <t>Household final consumption expenditure, PPP (current international $)</t>
  </si>
  <si>
    <t>NE.CON.PRVT.PC.KD.ZG</t>
  </si>
  <si>
    <t>Household final consumption expenditure per capita growth (annual %)</t>
  </si>
  <si>
    <t>NE.CON.PRVT.PC.KD</t>
  </si>
  <si>
    <t>Household final consumption expenditure per capita (constant 2005 US$)</t>
  </si>
  <si>
    <t>NE.CON.PRVT.KN</t>
  </si>
  <si>
    <t>Household final consumption expenditure (constant LCU)</t>
  </si>
  <si>
    <t>NE.CON.PRVT.KD.ZG</t>
  </si>
  <si>
    <t>Household final consumption expenditure (annual % growth)</t>
  </si>
  <si>
    <t>NE.CON.PRVT.KD</t>
  </si>
  <si>
    <t>Household final consumption expenditure (constant 2005 US$)</t>
  </si>
  <si>
    <t>NE.CON.PRVT.CN</t>
  </si>
  <si>
    <t>Household final consumption expenditure (current LCU)</t>
  </si>
  <si>
    <t>NE.CON.PRVT.CD</t>
  </si>
  <si>
    <t>Household final consumption expenditure (current US$)</t>
  </si>
  <si>
    <t>NE.CON.PETC.ZS</t>
  </si>
  <si>
    <t>Household final consumption expenditure, etc. (% of GDP)</t>
  </si>
  <si>
    <t>NE.CON.PETC.KN</t>
  </si>
  <si>
    <t>Household final consumption expenditure, etc. (constant LCU)</t>
  </si>
  <si>
    <t>NE.CON.PETC.KD.ZG</t>
  </si>
  <si>
    <t>Household final consumption expenditure, etc. (annual % growth)</t>
  </si>
  <si>
    <t>NE.CON.PETC.KD</t>
  </si>
  <si>
    <t>Household final consumption expenditure, etc. (constant 2005 US$)</t>
  </si>
  <si>
    <t>NE.CON.PETC.CN</t>
  </si>
  <si>
    <t>Household final consumption expenditure, etc. (current LCU)</t>
  </si>
  <si>
    <t>NE.CON.PETC.CD</t>
  </si>
  <si>
    <t>Household final consumption expenditure, etc. (current US$)</t>
  </si>
  <si>
    <t>NE.CON.GOVT.ZS</t>
  </si>
  <si>
    <t>General government final consumption expenditure (% of GDP)</t>
  </si>
  <si>
    <t>NE.CON.GOVT.KN</t>
  </si>
  <si>
    <t>General government final consumption expenditure (constant LCU)</t>
  </si>
  <si>
    <t>NE.CON.GOVT.KD.ZG</t>
  </si>
  <si>
    <t>General government final consumption expenditure (annual % growth)</t>
  </si>
  <si>
    <t>NE.CON.GOVT.KD</t>
  </si>
  <si>
    <t>General government final consumption expenditure (constant 2005 US$)</t>
  </si>
  <si>
    <t>NE.CON.GOVT.CN</t>
  </si>
  <si>
    <t>General government final consumption expenditure (current LCU)</t>
  </si>
  <si>
    <t>NE.CON.GOVT.CD</t>
  </si>
  <si>
    <t>General government final consumption expenditure (current US$)</t>
  </si>
  <si>
    <t>MS.MIL.XPRT.KD</t>
  </si>
  <si>
    <t>Arms exports (SIPRI trend indicator values)</t>
  </si>
  <si>
    <t>MS.MIL.XPND.ZS</t>
  </si>
  <si>
    <t>Military expenditure (% of central government expenditure)</t>
  </si>
  <si>
    <t>MS.MIL.XPND.GD.ZS</t>
  </si>
  <si>
    <t>Military expenditure (% of GDP)</t>
  </si>
  <si>
    <t>MS.MIL.XPND.CN</t>
  </si>
  <si>
    <t>Military expenditure (current LCU)</t>
  </si>
  <si>
    <t>MS.MIL.TOTL.TF.ZS</t>
  </si>
  <si>
    <t>Armed forces personnel (% of total labor force)</t>
  </si>
  <si>
    <t>MS.MIL.TOTL.P1</t>
  </si>
  <si>
    <t>Armed forces personnel, total</t>
  </si>
  <si>
    <t>MS.MIL.MPRT.KD</t>
  </si>
  <si>
    <t>Arms imports (SIPRI trend indicator values)</t>
  </si>
  <si>
    <t>LP.LPI.TRAC.XQ</t>
  </si>
  <si>
    <t>Logistics performance index: Ability to track and trace consignments (1=low to 5=high)</t>
  </si>
  <si>
    <t>LP.LPI.TIME.XQ</t>
  </si>
  <si>
    <t>Logistics performance index: Frequency with which shipments reach consignee within scheduled or expected time (1=low to 5=high)</t>
  </si>
  <si>
    <t>LP.LPI.OVRL.XQ</t>
  </si>
  <si>
    <t>Logistics performance index: Overall (1=low to 5=high)</t>
  </si>
  <si>
    <t>LP.LPI.LOGS.XQ</t>
  </si>
  <si>
    <t>Logistics performance index: Competence and quality of logistics services (1=low to 5=high)</t>
  </si>
  <si>
    <t>LP.LPI.ITRN.XQ</t>
  </si>
  <si>
    <t>Logistics performance index: Ease of arranging competitively priced shipments (1=low to 5=high)</t>
  </si>
  <si>
    <t>LP.LPI.INFR.XQ</t>
  </si>
  <si>
    <t>Logistics performance index: Quality of trade and transport-related infrastructure (1=low to 5=high)</t>
  </si>
  <si>
    <t>LP.LPI.CUST.XQ</t>
  </si>
  <si>
    <t>Logistics performance index: Efficiency of customs clearance process (1=low to 5=high)</t>
  </si>
  <si>
    <t>LP.IMP.DURS.MD</t>
  </si>
  <si>
    <t>Lead time to import, median case (days)</t>
  </si>
  <si>
    <t>LP.EXP.DURS.MD</t>
  </si>
  <si>
    <t>Lead time to export, median case (days)</t>
  </si>
  <si>
    <t>IT.NET.USER.P2</t>
  </si>
  <si>
    <t>Internet users (per 100 people)</t>
  </si>
  <si>
    <t>IT.NET.SECR.P6</t>
  </si>
  <si>
    <t>Secure Internet servers (per 1 million people)</t>
  </si>
  <si>
    <t>IT.NET.SECR</t>
  </si>
  <si>
    <t>Secure Internet servers</t>
  </si>
  <si>
    <t>IT.NET.BBND.P2</t>
  </si>
  <si>
    <t>Fixed broadband subscriptions (per 100 people)</t>
  </si>
  <si>
    <t>IT.NET.BBND</t>
  </si>
  <si>
    <t>Fixed broadband subscriptions</t>
  </si>
  <si>
    <t>IT.MLT.MAIN.P2</t>
  </si>
  <si>
    <t>Fixed telephone subscriptions (per 100 people)</t>
  </si>
  <si>
    <t>IT.MLT.MAIN</t>
  </si>
  <si>
    <t>Fixed telephone subscriptions</t>
  </si>
  <si>
    <t>IT.CEL.SETS.P2</t>
  </si>
  <si>
    <t>Mobile cellular subscriptions (per 100 people)</t>
  </si>
  <si>
    <t>IT.CEL.SETS</t>
  </si>
  <si>
    <t>Mobile cellular subscriptions</t>
  </si>
  <si>
    <t>IS.SHP.GOOD.TU</t>
  </si>
  <si>
    <t>Container port traffic (TEU: 20 foot equivalent units)</t>
  </si>
  <si>
    <t>IS.SHP.GCNW.XQ</t>
  </si>
  <si>
    <t>Liner shipping connectivity index (maximum value in 2004 = 100)</t>
  </si>
  <si>
    <t>IS.RRS.TOTL.KM</t>
  </si>
  <si>
    <t>Rail lines (total route-km)</t>
  </si>
  <si>
    <t>IS.RRS.PASG.KM</t>
  </si>
  <si>
    <t>Railways, passengers carried (million passenger-km)</t>
  </si>
  <si>
    <t>IS.RRS.GOOD.MT.K6</t>
  </si>
  <si>
    <t>Railways, goods transported (million ton-km)</t>
  </si>
  <si>
    <t>IS.AIR.PSGR</t>
  </si>
  <si>
    <t>Air transport, passengers carried</t>
  </si>
  <si>
    <t>IS.AIR.GOOD.MT.K1</t>
  </si>
  <si>
    <t>Air transport, freight (million ton-km)</t>
  </si>
  <si>
    <t>IS.AIR.DPRT</t>
  </si>
  <si>
    <t>Air transport, registered carrier departures worldwide</t>
  </si>
  <si>
    <t>IQ.WEF.PORT.XQ</t>
  </si>
  <si>
    <t>Quality of port infrastructure, WEF (1=extremely underdeveloped to 7=well developed and efficient by international standards)</t>
  </si>
  <si>
    <t>IQ.WEF.CUST.XQ</t>
  </si>
  <si>
    <t>Burden of customs procedure, WEF (1=extremely inefficient to 7=extremely efficient)</t>
  </si>
  <si>
    <t>IQ.SCI.SRCE</t>
  </si>
  <si>
    <t>Source data assessment of statistical capacity (scale 0 - 100)</t>
  </si>
  <si>
    <t>IQ.SCI.PRDC</t>
  </si>
  <si>
    <t>Periodicity and timeliness assessment of statistical capacity (scale 0 - 100)</t>
  </si>
  <si>
    <t>IQ.SCI.OVRL</t>
  </si>
  <si>
    <t>Overall level of statistical capacity (scale 0 - 100)</t>
  </si>
  <si>
    <t>IQ.SCI.MTHD</t>
  </si>
  <si>
    <t>Methodology assessment of statistical capacity (scale 0 - 100)</t>
  </si>
  <si>
    <t>IQ.CPA.TRAN.XQ</t>
  </si>
  <si>
    <t>CPIA transparency, accountability, and corruption in the public sector rating (1=low to 6=high)</t>
  </si>
  <si>
    <t>IQ.CPA.TRAD.XQ</t>
  </si>
  <si>
    <t>CPIA trade rating (1=low to 6=high)</t>
  </si>
  <si>
    <t>IQ.CPA.STRC.XQ</t>
  </si>
  <si>
    <t>CPIA structural policies cluster average (1=low to 6=high)</t>
  </si>
  <si>
    <t>IQ.CPA.SOCI.XQ</t>
  </si>
  <si>
    <t>CPIA policies for social inclusion/equity cluster average (1=low to 6=high)</t>
  </si>
  <si>
    <t>IQ.CPA.REVN.XQ</t>
  </si>
  <si>
    <t>CPIA efficiency of revenue mobilization rating (1=low to 6=high)</t>
  </si>
  <si>
    <t>IQ.CPA.PUBS.XQ</t>
  </si>
  <si>
    <t>CPIA public sector management and institutions cluster average (1=low to 6=high)</t>
  </si>
  <si>
    <t>IQ.CPA.PROT.XQ</t>
  </si>
  <si>
    <t>CPIA social protection rating (1=low to 6=high)</t>
  </si>
  <si>
    <t>IQ.CPA.PROP.XQ</t>
  </si>
  <si>
    <t>CPIA property rights and rule-based governance rating (1=low to 6=high)</t>
  </si>
  <si>
    <t>IQ.CPA.PRES.XQ</t>
  </si>
  <si>
    <t>CPIA equity of public resource use rating (1=low to 6=high)</t>
  </si>
  <si>
    <t>IQ.CPA.PADM.XQ</t>
  </si>
  <si>
    <t>CPIA quality of public administration rating (1=low to 6=high)</t>
  </si>
  <si>
    <t>IQ.CPA.MACR.XQ</t>
  </si>
  <si>
    <t>CPIA macroeconomic management rating (1=low to 6=high)</t>
  </si>
  <si>
    <t>IQ.CPA.IRAI.XQ</t>
  </si>
  <si>
    <t>IDA resource allocation index (1=low to 6=high)</t>
  </si>
  <si>
    <t>IQ.CPA.HRES.XQ</t>
  </si>
  <si>
    <t>CPIA building human resources rating (1=low to 6=high)</t>
  </si>
  <si>
    <t>IQ.CPA.GNDR.XQ</t>
  </si>
  <si>
    <t>CPIA gender equality rating (1=low to 6=high)</t>
  </si>
  <si>
    <t>IQ.CPA.FISP.XQ</t>
  </si>
  <si>
    <t>CPIA fiscal policy rating (1=low to 6=high)</t>
  </si>
  <si>
    <t>IQ.CPA.FINS.XQ</t>
  </si>
  <si>
    <t>CPIA financial sector rating (1=low to 6=high)</t>
  </si>
  <si>
    <t>IQ.CPA.FINQ.XQ</t>
  </si>
  <si>
    <t>CPIA quality of budgetary and financial management rating (1=low to 6=high)</t>
  </si>
  <si>
    <t>IQ.CPA.ENVR.XQ</t>
  </si>
  <si>
    <t>CPIA policy and institutions for environmental sustainability rating (1=low to 6=high)</t>
  </si>
  <si>
    <t>IQ.CPA.ECON.XQ</t>
  </si>
  <si>
    <t>CPIA economic management cluster average (1=low to 6=high)</t>
  </si>
  <si>
    <t>IQ.CPA.DEBT.XQ</t>
  </si>
  <si>
    <t>CPIA debt policy rating (1=low to 6=high)</t>
  </si>
  <si>
    <t>IQ.CPA.BREG.XQ</t>
  </si>
  <si>
    <t>CPIA business regulatory environment rating (1=low to 6=high)</t>
  </si>
  <si>
    <t>IP.TMK.TOTL</t>
  </si>
  <si>
    <t>Trademark applications, total</t>
  </si>
  <si>
    <t>IP.TMK.RESD</t>
  </si>
  <si>
    <t>Trademark applications, direct resident</t>
  </si>
  <si>
    <t>IP.TMK.NRES</t>
  </si>
  <si>
    <t>Trademark applications, direct nonresident</t>
  </si>
  <si>
    <t>IP.PAT.RESD</t>
  </si>
  <si>
    <t>Patent applications, residents</t>
  </si>
  <si>
    <t>IP.PAT.NRES</t>
  </si>
  <si>
    <t>Patent applications, nonresidents</t>
  </si>
  <si>
    <t>IP.JRN.ARTC.SC</t>
  </si>
  <si>
    <t>Scientific and technical journal articles</t>
  </si>
  <si>
    <t>IE.PPI.WATR.CD</t>
  </si>
  <si>
    <t>Investment in water and sanitation with private participation (current US$)</t>
  </si>
  <si>
    <t>IE.PPI.TRAN.CD</t>
  </si>
  <si>
    <t>Investment in transport with private participation (current US$)</t>
  </si>
  <si>
    <t>IE.PPI.TELE.CD</t>
  </si>
  <si>
    <t>Investment in telecoms with private participation (current US$)</t>
  </si>
  <si>
    <t>IE.PPI.ENGY.CD</t>
  </si>
  <si>
    <t>Investment in energy with private participation (current US$)</t>
  </si>
  <si>
    <t>IC.WRH.PROC</t>
  </si>
  <si>
    <t>Procedures to build a warehouse (number)</t>
  </si>
  <si>
    <t>IC.WRH.DURS</t>
  </si>
  <si>
    <t>Time required to build a warehouse (days)</t>
  </si>
  <si>
    <t>IC.TAX.TOTL.CP.ZS</t>
  </si>
  <si>
    <t>Total tax rate (% of commercial profits)</t>
  </si>
  <si>
    <t>IC.TAX.PRFT.CP.ZS</t>
  </si>
  <si>
    <t>Profit tax (% of commercial profits)</t>
  </si>
  <si>
    <t>IC.TAX.PAYM</t>
  </si>
  <si>
    <t>Tax payments (number)</t>
  </si>
  <si>
    <t>IC.TAX.OTHR.CP.ZS</t>
  </si>
  <si>
    <t>Other taxes payable by businesses (% of commercial profits)</t>
  </si>
  <si>
    <t>IC.TAX.METG</t>
  </si>
  <si>
    <t>Number of visits or required meetings with tax officials</t>
  </si>
  <si>
    <t>IC.TAX.LABR.CP.ZS</t>
  </si>
  <si>
    <t>Labor tax and contributions (% of commercial profits)</t>
  </si>
  <si>
    <t>IC.TAX.GIFT.ZS</t>
  </si>
  <si>
    <t>Firms expected to give gifts in meetings with tax officials (% of firms)</t>
  </si>
  <si>
    <t>IC.TAX.DURS</t>
  </si>
  <si>
    <t>Time to prepare and pay taxes (hours)</t>
  </si>
  <si>
    <t>IC.REG.PROC</t>
  </si>
  <si>
    <t>Start-up procedures to register a business (number)</t>
  </si>
  <si>
    <t>IC.REG.DURS</t>
  </si>
  <si>
    <t>Time required to start a business (days)</t>
  </si>
  <si>
    <t>IC.REG.COST.PC.ZS</t>
  </si>
  <si>
    <t>Cost of business start-up procedures (% of GNI per capita)</t>
  </si>
  <si>
    <t>IC.PRP.PROC</t>
  </si>
  <si>
    <t>Procedures to register property (number)</t>
  </si>
  <si>
    <t>IC.PRP.DURS</t>
  </si>
  <si>
    <t>Time required to register property (days)</t>
  </si>
  <si>
    <t>IC.LGL.DURS</t>
  </si>
  <si>
    <t>Time required to enforce a contract (days)</t>
  </si>
  <si>
    <t>IC.LGL.CRED.XQ</t>
  </si>
  <si>
    <t>Strength of legal rights index (0=weak to 12=strong)</t>
  </si>
  <si>
    <t>IC.ISV.DURS</t>
  </si>
  <si>
    <t>Time to resolve insolvency (years)</t>
  </si>
  <si>
    <t>IC.IMP.DURS</t>
  </si>
  <si>
    <t>Time to import (days)</t>
  </si>
  <si>
    <t>IC.IMP.DOCS</t>
  </si>
  <si>
    <t>Documents to import (number)</t>
  </si>
  <si>
    <t>IC.IMP.COST.CD</t>
  </si>
  <si>
    <t>Cost to import (US$ per container)</t>
  </si>
  <si>
    <t>IC.GOV.DURS.ZS</t>
  </si>
  <si>
    <t>Time spent dealing with the requirements of government regulations (% of senior management time)</t>
  </si>
  <si>
    <t>IC.FRM.TRNG.ZS</t>
  </si>
  <si>
    <t>Firms offering formal training (% of firms)</t>
  </si>
  <si>
    <t>IC.FRM.OUTG.ZS</t>
  </si>
  <si>
    <t>Value lost due to electrical outages (% of sales)</t>
  </si>
  <si>
    <t>IC.FRM.ISOC.ZS</t>
  </si>
  <si>
    <t>Internationally-recognized quality certification (% of firms)</t>
  </si>
  <si>
    <t>IC.FRM.INFM.ZS</t>
  </si>
  <si>
    <t>Firms that do not report all sales for tax purposes (% of firms)</t>
  </si>
  <si>
    <t>IC.FRM.FREG.ZS</t>
  </si>
  <si>
    <t>Firms formally registered when operations started (% of firms)</t>
  </si>
  <si>
    <t>IC.FRM.FEMO.ZS</t>
  </si>
  <si>
    <t>Firms with female participation in ownership (% of firms)</t>
  </si>
  <si>
    <t>IC.FRM.FEMM.ZS</t>
  </si>
  <si>
    <t>Firms with female top manager (% of firms)</t>
  </si>
  <si>
    <t>IC.FRM.DURS</t>
  </si>
  <si>
    <t>Time required to obtain an operating license (days)</t>
  </si>
  <si>
    <t>IC.FRM.CRIM.ZS</t>
  </si>
  <si>
    <t>Losses due to theft, robbery, vandalism, and arson (% sales)</t>
  </si>
  <si>
    <t>IC.FRM.CORR.ZS</t>
  </si>
  <si>
    <t>Informal payments to public officials (% of firms)</t>
  </si>
  <si>
    <t>IC.FRM.CMPU.ZS</t>
  </si>
  <si>
    <t>Firms competing against unregistered firms (% of firms)</t>
  </si>
  <si>
    <t>IC.FRM.BRIB.ZS</t>
  </si>
  <si>
    <t>Bribery incidence (% of firms experiencing at least one bribe payment request)</t>
  </si>
  <si>
    <t>IC.FRM.BNKS.ZS</t>
  </si>
  <si>
    <t>Firms using banks to finance investment (% of firms)</t>
  </si>
  <si>
    <t>IC.FRM.BKWC.ZS</t>
  </si>
  <si>
    <t>Firms using banks to finance working capital (% of firms)</t>
  </si>
  <si>
    <t>IC.EXP.DURS</t>
  </si>
  <si>
    <t>Time to export (days)</t>
  </si>
  <si>
    <t>IC.EXP.DOCS</t>
  </si>
  <si>
    <t>Documents to export (number)</t>
  </si>
  <si>
    <t>IC.EXP.COST.CD</t>
  </si>
  <si>
    <t>Cost to export (US$ per container)</t>
  </si>
  <si>
    <t>IC.ELC.TIME</t>
  </si>
  <si>
    <t>Time required to get electricity (days)</t>
  </si>
  <si>
    <t>IC.ELC.OUTG</t>
  </si>
  <si>
    <t>Power outages in firms in a typical month (number)</t>
  </si>
  <si>
    <t>IC.ELC.DURS</t>
  </si>
  <si>
    <t>Delay in obtaining an electrical connection (days)</t>
  </si>
  <si>
    <t>IC.CUS.DURS.EX</t>
  </si>
  <si>
    <t>Average time to clear exports through customs (days)</t>
  </si>
  <si>
    <t>IC.CRD.PUBL.ZS</t>
  </si>
  <si>
    <t>Public credit registry coverage (% of adults)</t>
  </si>
  <si>
    <t>IC.CRD.PRVT.ZS</t>
  </si>
  <si>
    <t>Private credit bureau coverage (% of adults)</t>
  </si>
  <si>
    <t>IC.CRD.INFO.XQ</t>
  </si>
  <si>
    <t>Depth of credit information index (0=low to 8=high)</t>
  </si>
  <si>
    <t>IC.BUS.NREG</t>
  </si>
  <si>
    <t>New businesses registered (number)</t>
  </si>
  <si>
    <t>IC.BUS.NDNS.ZS</t>
  </si>
  <si>
    <t>New business density (new registrations per 1,000 people ages 15-64)</t>
  </si>
  <si>
    <t>IC.BUS.EASE.XQ</t>
  </si>
  <si>
    <t>Ease of doing business index (1=most business-friendly regulations)</t>
  </si>
  <si>
    <t>IC.BUS.DISC.XQ</t>
  </si>
  <si>
    <t>Business extent of disclosure index (0=less disclosure to 10=more disclosure)</t>
  </si>
  <si>
    <t>IC.BUS.DFRN.XQ</t>
  </si>
  <si>
    <t>Distance to frontier score (0=lowest performance to 100=frontier)</t>
  </si>
  <si>
    <t>GC.XPN.TRFT.ZS</t>
  </si>
  <si>
    <t>Subsidies and other transfers (% of expense)</t>
  </si>
  <si>
    <t>GC.XPN.TRFT.CN</t>
  </si>
  <si>
    <t>Subsidies and other transfers (current LCU)</t>
  </si>
  <si>
    <t>GC.XPN.TOTL.GD.ZS</t>
  </si>
  <si>
    <t>Expense (% of GDP)</t>
  </si>
  <si>
    <t>GC.XPN.TOTL.CN</t>
  </si>
  <si>
    <t>Expense (current LCU)</t>
  </si>
  <si>
    <t>GC.XPN.OTHR.ZS</t>
  </si>
  <si>
    <t>Other expense (% of expense)</t>
  </si>
  <si>
    <t>GC.XPN.OTHR.CN</t>
  </si>
  <si>
    <t>Other expense (current LCU)</t>
  </si>
  <si>
    <t>GC.XPN.INTP.ZS</t>
  </si>
  <si>
    <t>Interest payments (% of expense)</t>
  </si>
  <si>
    <t>GC.XPN.INTP.RV.ZS</t>
  </si>
  <si>
    <t>Interest payments (% of revenue)</t>
  </si>
  <si>
    <t>GC.XPN.INTP.CN</t>
  </si>
  <si>
    <t>Interest payments (current LCU)</t>
  </si>
  <si>
    <t>GC.XPN.GSRV.ZS</t>
  </si>
  <si>
    <t>Goods and services expense (% of expense)</t>
  </si>
  <si>
    <t>GC.XPN.GSRV.CN</t>
  </si>
  <si>
    <t>Goods and services expense (current LCU)</t>
  </si>
  <si>
    <t>GC.XPN.COMP.ZS</t>
  </si>
  <si>
    <t>Compensation of employees (% of expense)</t>
  </si>
  <si>
    <t>GC.XPN.COMP.CN</t>
  </si>
  <si>
    <t>Compensation of employees (current LCU)</t>
  </si>
  <si>
    <t>GC.TAX.YPKG.ZS</t>
  </si>
  <si>
    <t>Taxes on income, profits and capital gains (% of total taxes)</t>
  </si>
  <si>
    <t>GC.TAX.YPKG.RV.ZS</t>
  </si>
  <si>
    <t>Taxes on income, profits and capital gains (% of revenue)</t>
  </si>
  <si>
    <t>GC.TAX.YPKG.CN</t>
  </si>
  <si>
    <t>Taxes on income, profits and capital gains (current LCU)</t>
  </si>
  <si>
    <t>GC.TAX.TOTL.GD.ZS</t>
  </si>
  <si>
    <t>Tax revenue (% of GDP)</t>
  </si>
  <si>
    <t>GC.TAX.TOTL.CN</t>
  </si>
  <si>
    <t>Tax revenue (current LCU)</t>
  </si>
  <si>
    <t>GC.TAX.OTHR.RV.ZS</t>
  </si>
  <si>
    <t>Other taxes (% of revenue)</t>
  </si>
  <si>
    <t>GC.TAX.OTHR.CN</t>
  </si>
  <si>
    <t>Other taxes (current LCU)</t>
  </si>
  <si>
    <t>GC.TAX.INTT.RV.ZS</t>
  </si>
  <si>
    <t>Taxes on international trade (% of revenue)</t>
  </si>
  <si>
    <t>GC.TAX.INTT.CN</t>
  </si>
  <si>
    <t>Taxes on international trade (current LCU)</t>
  </si>
  <si>
    <t>GC.TAX.IMPT.ZS</t>
  </si>
  <si>
    <t>Customs and other import duties (% of tax revenue)</t>
  </si>
  <si>
    <t>GC.TAX.IMPT.CN</t>
  </si>
  <si>
    <t>Customs and other import duties (current LCU)</t>
  </si>
  <si>
    <t>GC.TAX.GSRV.VA.ZS</t>
  </si>
  <si>
    <t>Taxes on goods and services (% value added of industry and services)</t>
  </si>
  <si>
    <t>GC.TAX.GSRV.RV.ZS</t>
  </si>
  <si>
    <t>Taxes on goods and services (% of revenue)</t>
  </si>
  <si>
    <t>GC.TAX.GSRV.CN</t>
  </si>
  <si>
    <t>Taxes on goods and services (current LCU)</t>
  </si>
  <si>
    <t>GC.TAX.EXPT.ZS</t>
  </si>
  <si>
    <t>Taxes on exports (% of tax revenue)</t>
  </si>
  <si>
    <t>GC.TAX.EXPT.CN</t>
  </si>
  <si>
    <t>Taxes on exports (current LCU)</t>
  </si>
  <si>
    <t>GC.REV.XGRT.GD.ZS</t>
  </si>
  <si>
    <t>Revenue, excluding grants (% of GDP)</t>
  </si>
  <si>
    <t>GC.REV.XGRT.CN</t>
  </si>
  <si>
    <t>Revenue, excluding grants (current LCU)</t>
  </si>
  <si>
    <t>GC.REV.SOCL.ZS</t>
  </si>
  <si>
    <t>Social contributions (% of revenue)</t>
  </si>
  <si>
    <t>GC.REV.SOCL.CN</t>
  </si>
  <si>
    <t>Social contributions (current LCU)</t>
  </si>
  <si>
    <t>GC.REV.GOTR.ZS</t>
  </si>
  <si>
    <t>Grants and other revenue (% of revenue)</t>
  </si>
  <si>
    <t>GC.REV.GOTR.CN</t>
  </si>
  <si>
    <t>Grants and other revenue (current LCU)</t>
  </si>
  <si>
    <t>GC.FIN.FRGN.GD.ZS</t>
  </si>
  <si>
    <t>Net incurrence of liabilities, foreign (% of GDP)</t>
  </si>
  <si>
    <t>GC.FIN.FRGN.CN</t>
  </si>
  <si>
    <t>Net incurrence of liabilities, foreign (current LCU)</t>
  </si>
  <si>
    <t>GC.FIN.DOMS.GD.ZS</t>
  </si>
  <si>
    <t>Net incurrence of liabilities, domestic (% of GDP)</t>
  </si>
  <si>
    <t>GC.FIN.DOMS.CN</t>
  </si>
  <si>
    <t>Net incurrence of liabilities, domestic (current LCU)</t>
  </si>
  <si>
    <t>GC.DOD.TOTL.GD.ZS</t>
  </si>
  <si>
    <t>Central government debt, total (% of GDP)</t>
  </si>
  <si>
    <t>GC.DOD.TOTL.CN</t>
  </si>
  <si>
    <t>Central government debt, total (current LCU)</t>
  </si>
  <si>
    <t>GC.BAL.CASH.GD.ZS</t>
  </si>
  <si>
    <t>Cash surplus/deficit (% of GDP)</t>
  </si>
  <si>
    <t>GC.BAL.CASH.CN</t>
  </si>
  <si>
    <t>Cash surplus/deficit (current LCU)</t>
  </si>
  <si>
    <t>GB.XPD.RSDV.GD.ZS</t>
  </si>
  <si>
    <t>Research and development expenditure (% of GDP)</t>
  </si>
  <si>
    <t>FS.LBL.QLIQ.GD.ZS</t>
  </si>
  <si>
    <t>Quasi-liquid liabilities (% of GDP)</t>
  </si>
  <si>
    <t>FS.LBL.LIQU.GD.ZS</t>
  </si>
  <si>
    <t>Liquid liabilities (M3) as % of GDP</t>
  </si>
  <si>
    <t>FS.AST.PRVT.GD.ZS</t>
  </si>
  <si>
    <t>Domestic credit to private sector (% of GDP)</t>
  </si>
  <si>
    <t>FS.AST.DOMS.GD.ZS</t>
  </si>
  <si>
    <t>Domestic credit provided by financial sector (% of GDP)</t>
  </si>
  <si>
    <t>FS.AST.DOMO.GD.ZS</t>
  </si>
  <si>
    <t>Claims on other sectors of the domestic economy (% of GDP)</t>
  </si>
  <si>
    <t>FS.AST.CGOV.GD.ZS</t>
  </si>
  <si>
    <t>Claims on central government, etc. (% GDP)</t>
  </si>
  <si>
    <t>FR.INR.RISK</t>
  </si>
  <si>
    <t>Risk premium on lending (lending rate minus treasury bill rate, %)</t>
  </si>
  <si>
    <t>FR.INR.RINR</t>
  </si>
  <si>
    <t>Real interest rate (%)</t>
  </si>
  <si>
    <t>FR.INR.LNDP</t>
  </si>
  <si>
    <t>Interest rate spread (lending rate minus deposit rate, %)</t>
  </si>
  <si>
    <t>FR.INR.LEND</t>
  </si>
  <si>
    <t>Lending interest rate (%)</t>
  </si>
  <si>
    <t>FR.INR.DPST</t>
  </si>
  <si>
    <t>Deposit interest rate (%)</t>
  </si>
  <si>
    <t>FP.WPI.TOTL</t>
  </si>
  <si>
    <t>Wholesale price index (2010 = 100)</t>
  </si>
  <si>
    <t>FP.CPI.TOTL.ZG</t>
  </si>
  <si>
    <t>Inflation, consumer prices (annual %)</t>
  </si>
  <si>
    <t>FP.CPI.TOTL</t>
  </si>
  <si>
    <t>Consumer price index (2010 = 100)</t>
  </si>
  <si>
    <t>FM.LBL.QMNY.CN</t>
  </si>
  <si>
    <t>Quasi money (current LCU)</t>
  </si>
  <si>
    <t>FM.LBL.MQMY.ZG</t>
  </si>
  <si>
    <t>Money and quasi money growth (annual %)</t>
  </si>
  <si>
    <t>FM.LBL.MQMY.IR.ZS</t>
  </si>
  <si>
    <t>Money and quasi money (M2) to total reserves ratio</t>
  </si>
  <si>
    <t>FM.LBL.MQMY.GD.ZS</t>
  </si>
  <si>
    <t>Money and quasi money (M2) as % of GDP</t>
  </si>
  <si>
    <t>FM.LBL.MQMY.CN</t>
  </si>
  <si>
    <t>Money and quasi money (M2) (current LCU)</t>
  </si>
  <si>
    <t>FM.LBL.MONY.CN</t>
  </si>
  <si>
    <t>Money (current LCU)</t>
  </si>
  <si>
    <t>FM.LBL.BMNY.ZG</t>
  </si>
  <si>
    <t>Broad money growth (annual %)</t>
  </si>
  <si>
    <t>FM.LBL.BMNY.IR.ZS</t>
  </si>
  <si>
    <t>Broad money to total reserves ratio</t>
  </si>
  <si>
    <t>FM.LBL.BMNY.GD.ZS</t>
  </si>
  <si>
    <t>Broad money (% of GDP)</t>
  </si>
  <si>
    <t>FM.LBL.BMNY.CN</t>
  </si>
  <si>
    <t>Broad money (current LCU)</t>
  </si>
  <si>
    <t>FM.AST.PRVT.ZG.M3</t>
  </si>
  <si>
    <t>Claims on private sector (annual growth as % of broad money)</t>
  </si>
  <si>
    <t>FM.AST.NFRG.CN</t>
  </si>
  <si>
    <t>Net foreign assets (current LCU)</t>
  </si>
  <si>
    <t>FM.AST.DOMS.CN</t>
  </si>
  <si>
    <t>Net domestic credit (current LCU)</t>
  </si>
  <si>
    <t>FM.AST.DOMO.ZG.M3</t>
  </si>
  <si>
    <t>Claims on other sectors of the domestic economy (annual growth as % of broad money)</t>
  </si>
  <si>
    <t>FM.AST.CGOV.ZG.M3</t>
  </si>
  <si>
    <t>Claims on central government (annual growth as % of broad money)</t>
  </si>
  <si>
    <t>FI.RES.XGLD.CD</t>
  </si>
  <si>
    <t>Total reserves minus gold (current US$)</t>
  </si>
  <si>
    <t>FI.RES.TOTL.MO</t>
  </si>
  <si>
    <t>Total reserves in months of imports</t>
  </si>
  <si>
    <t>FI.RES.TOTL.DT.ZS</t>
  </si>
  <si>
    <t>Total reserves (% of total external debt)</t>
  </si>
  <si>
    <t>FI.RES.TOTL.CD</t>
  </si>
  <si>
    <t>Total reserves (includes gold, current US$)</t>
  </si>
  <si>
    <t>FD.RES.LIQU.AS.ZS</t>
  </si>
  <si>
    <t>Bank liquid reserves to bank assets ratio (%)</t>
  </si>
  <si>
    <t>FD.AST.PRVT.GD.ZS</t>
  </si>
  <si>
    <t>Domestic credit to private sector by banks (% of GDP)</t>
  </si>
  <si>
    <t>FB.POS.TOTL.P5</t>
  </si>
  <si>
    <t>Point-of-sale terminals (per 100,000 adults)</t>
  </si>
  <si>
    <t>FB.CBK.DPTR.P3</t>
  </si>
  <si>
    <t>Depositors with commercial banks (per 1,000 adults)</t>
  </si>
  <si>
    <t>FB.CBK.BRWR.P3</t>
  </si>
  <si>
    <t>Borrowers from commercial banks (per 1,000 adults)</t>
  </si>
  <si>
    <t>FB.CBK.BRCH.P5</t>
  </si>
  <si>
    <t>Commercial bank branches (per 100,000 adults)</t>
  </si>
  <si>
    <t>FB.BNK.CAPA.ZS</t>
  </si>
  <si>
    <t>Bank capital to assets ratio (%)</t>
  </si>
  <si>
    <t>FB.ATM.TOTL.P5</t>
  </si>
  <si>
    <t>Automated teller machines (ATMs) (per 100,000 adults)</t>
  </si>
  <si>
    <t>FB.AST.NPER.ZS</t>
  </si>
  <si>
    <t>Bank nonperforming loans to total gross loans (%)</t>
  </si>
  <si>
    <t>ER.PTD.TOTL.ZS</t>
  </si>
  <si>
    <t>Terrestrial and marine protected areas (% of total territorial area)</t>
  </si>
  <si>
    <t>ER.MRN.PTMR.ZS</t>
  </si>
  <si>
    <t>Marine protected areas (% of territorial waters)</t>
  </si>
  <si>
    <t>ER.LND.PTLD.ZS</t>
  </si>
  <si>
    <t>Terrestrial protected areas (% of total land area)</t>
  </si>
  <si>
    <t>ER.H2O.INTR.PC</t>
  </si>
  <si>
    <t>Renewable internal freshwater resources per capita (cubic meters)</t>
  </si>
  <si>
    <t>ER.H2O.INTR.K3</t>
  </si>
  <si>
    <t>Renewable internal freshwater resources, total (billion cubic meters)</t>
  </si>
  <si>
    <t>ER.H2O.FWTL.ZS</t>
  </si>
  <si>
    <t>Annual freshwater withdrawals, total (% of internal resources)</t>
  </si>
  <si>
    <t>ER.H2O.FWTL.K3</t>
  </si>
  <si>
    <t>Annual freshwater withdrawals, total (billion cubic meters)</t>
  </si>
  <si>
    <t>ER.H2O.FWIN.ZS</t>
  </si>
  <si>
    <t>Annual freshwater withdrawals, industry (% of total freshwater withdrawal)</t>
  </si>
  <si>
    <t>ER.H2O.FWDM.ZS</t>
  </si>
  <si>
    <t>Annual freshwater withdrawals, domestic (% of total freshwater withdrawal)</t>
  </si>
  <si>
    <t>ER.H2O.FWAG.ZS</t>
  </si>
  <si>
    <t>Annual freshwater withdrawals, agriculture (% of total freshwater withdrawal)</t>
  </si>
  <si>
    <t>ER.GDP.FWTL.M3.KD</t>
  </si>
  <si>
    <t>Water productivity, total (constant 2005 US$ GDP per cubic meter of total freshwater withdrawal)</t>
  </si>
  <si>
    <t>ER.FSH.PROD.MT</t>
  </si>
  <si>
    <t>Total fisheries production (metric tons)</t>
  </si>
  <si>
    <t>ER.FSH.CAPT.MT</t>
  </si>
  <si>
    <t>Capture fisheries production (metric tons)</t>
  </si>
  <si>
    <t>ER.FSH.AQUA.MT</t>
  </si>
  <si>
    <t>Aquaculture production (metric tons)</t>
  </si>
  <si>
    <t>ER.BDV.TOTL.XQ</t>
  </si>
  <si>
    <t>GEF benefits index for biodiversity (0 = no biodiversity potential to 100 = maximum)</t>
  </si>
  <si>
    <t>EP.PMP.SGAS.CD</t>
  </si>
  <si>
    <t>Pump price for gasoline (US$ per liter)</t>
  </si>
  <si>
    <t>EP.PMP.DESL.CD</t>
  </si>
  <si>
    <t>Pump price for diesel fuel (US$ per liter)</t>
  </si>
  <si>
    <t>EN.URB.MCTY.TL.ZS</t>
  </si>
  <si>
    <t>Population in urban agglomerations of more than 1 million (% of total population)</t>
  </si>
  <si>
    <t>EN.URB.MCTY</t>
  </si>
  <si>
    <t>Population in urban agglomerations of more than 1 million</t>
  </si>
  <si>
    <t>EN.URB.LCTY.UR.ZS</t>
  </si>
  <si>
    <t>Population in the largest city (% of urban population)</t>
  </si>
  <si>
    <t>EN.URB.LCTY</t>
  </si>
  <si>
    <t>Population in largest city</t>
  </si>
  <si>
    <t>EN.POP.SLUM.UR.ZS</t>
  </si>
  <si>
    <t>Population living in slums, (% of urban population)</t>
  </si>
  <si>
    <t>EN.POP.EL5M.ZS</t>
  </si>
  <si>
    <t>Population living in areas where elevation is below 5 meters (% of total population)</t>
  </si>
  <si>
    <t>EN.POP.EL5M.UR.ZS</t>
  </si>
  <si>
    <t>Urban population living in areas where elevation is below 5 meters (% of total population)</t>
  </si>
  <si>
    <t>EN.POP.EL5M.RU.ZS</t>
  </si>
  <si>
    <t>Rural population living in areas where elevation is below 5 meters (% of total population)</t>
  </si>
  <si>
    <t>EN.POP.DNST</t>
  </si>
  <si>
    <t>Population density (people per sq. km of land area)</t>
  </si>
  <si>
    <t>EN.MAM.THRD.NO</t>
  </si>
  <si>
    <t>Mammal species, threatened</t>
  </si>
  <si>
    <t>EN.HPT.THRD.NO</t>
  </si>
  <si>
    <t>Plant species (higher), threatened</t>
  </si>
  <si>
    <t>EN.FSH.THRD.NO</t>
  </si>
  <si>
    <t>Fish species, threatened</t>
  </si>
  <si>
    <t>EN.CO2.TRAN.ZS</t>
  </si>
  <si>
    <t>CO2 emissions from transport (% of total fuel combustion)</t>
  </si>
  <si>
    <t>EN.CO2.OTHX.ZS</t>
  </si>
  <si>
    <t>CO2 emissions from other sectors, excluding residential buildings and commercial and public services (% of total fuel combustion)</t>
  </si>
  <si>
    <t>EN.CO2.MANF.ZS</t>
  </si>
  <si>
    <t>CO2 emissions from manufacturing industries and construction (% of total fuel combustion)</t>
  </si>
  <si>
    <t>EN.CO2.ETOT.ZS</t>
  </si>
  <si>
    <t>CO2 emissions from electricity and heat production, total (% of total fuel combustion)</t>
  </si>
  <si>
    <t>EN.CO2.BLDG.ZS</t>
  </si>
  <si>
    <t>CO2 emissions from residential buildings and commercial and public services (% of total fuel combustion)</t>
  </si>
  <si>
    <t>EN.CLC.MDAT.ZS</t>
  </si>
  <si>
    <t>Droughts, floods, extreme temperatures (% of population, average 1990-2009)</t>
  </si>
  <si>
    <t>EN.CLC.GHGR.MT.CE</t>
  </si>
  <si>
    <t>GHG net emissions/removals by LUCF (Mt of CO2 equivalent)</t>
  </si>
  <si>
    <t>EN.CLC.DRSK.XQ</t>
  </si>
  <si>
    <t>Disaster risk reduction progress score (1-5 scale; 5=best)</t>
  </si>
  <si>
    <t>EN.BIR.THRD.NO</t>
  </si>
  <si>
    <t>Bird species, threatened</t>
  </si>
  <si>
    <t>EN.ATM.SF6G.KT.CE</t>
  </si>
  <si>
    <t>SF6 gas emissions (thousand metric tons of CO2 equivalent)</t>
  </si>
  <si>
    <t>EN.ATM.PM25.MC.ZS</t>
  </si>
  <si>
    <t>PM2.5 air pollution, population exposed to levels exceeding WHO guideline value (% of total)</t>
  </si>
  <si>
    <t>EN.ATM.PM25.MC.M3</t>
  </si>
  <si>
    <t>PM2.5 air pollution, mean annual exposure (micrograms per cubic meter)</t>
  </si>
  <si>
    <t>EN.ATM.PFCG.KT.CE</t>
  </si>
  <si>
    <t>PFC gas emissions (thousand metric tons of CO2 equivalent)</t>
  </si>
  <si>
    <t>EN.ATM.NOXE.ZG</t>
  </si>
  <si>
    <t>Nitrous oxide emissions (% change from 1990)</t>
  </si>
  <si>
    <t>EN.ATM.NOXE.KT.CE</t>
  </si>
  <si>
    <t>Nitrous oxide emissions (thousand metric tons of CO2 equivalent)</t>
  </si>
  <si>
    <t>EN.ATM.NOXE.EG.ZS</t>
  </si>
  <si>
    <t>Nitrous oxide emissions in energy sector (% of total)</t>
  </si>
  <si>
    <t>EN.ATM.NOXE.EG.KT.CE</t>
  </si>
  <si>
    <t>Nitrous oxide emissions in energy sector (thousand metric tons of CO2 equivalent)</t>
  </si>
  <si>
    <t>EN.ATM.NOXE.AG.ZS</t>
  </si>
  <si>
    <t>Agricultural nitrous oxide emissions (% of total)</t>
  </si>
  <si>
    <t>EN.ATM.NOXE.AG.KT.CE</t>
  </si>
  <si>
    <t>Agricultural nitrous oxide emissions (thousand metric tons of CO2 equivalent)</t>
  </si>
  <si>
    <t>EN.ATM.METH.ZG</t>
  </si>
  <si>
    <t>Methane emissions (% change from 1990)</t>
  </si>
  <si>
    <t>EN.ATM.METH.KT.CE</t>
  </si>
  <si>
    <t>Methane emissions (kt of CO2 equivalent)</t>
  </si>
  <si>
    <t>EN.ATM.METH.EG.ZS</t>
  </si>
  <si>
    <t>Energy related methane emissions (% of total)</t>
  </si>
  <si>
    <t>EN.ATM.METH.EG.KT.CE</t>
  </si>
  <si>
    <t>Methane emissions in energy sector (thousand metric tons of CO2 equivalent)</t>
  </si>
  <si>
    <t>EN.ATM.METH.AG.ZS</t>
  </si>
  <si>
    <t>Agricultural methane emissions (% of total)</t>
  </si>
  <si>
    <t>EN.ATM.METH.AG.KT.CE</t>
  </si>
  <si>
    <t>Agricultural methane emissions (thousand metric tons of CO2 equivalent)</t>
  </si>
  <si>
    <t>EN.ATM.HFCG.KT.CE</t>
  </si>
  <si>
    <t>HFC gas emissions (thousand metric tons of CO2 equivalent)</t>
  </si>
  <si>
    <t>EN.ATM.GHGT.ZG</t>
  </si>
  <si>
    <t>Total greenhouse gas emissions (% change from 1990)</t>
  </si>
  <si>
    <t>EN.ATM.GHGT.KT.CE</t>
  </si>
  <si>
    <t>Total greenhouse gas emissions (kt of CO2 equivalent)</t>
  </si>
  <si>
    <t>EN.ATM.GHGO.ZG</t>
  </si>
  <si>
    <t>Other greenhouse gas emissions (% change from 1990)</t>
  </si>
  <si>
    <t>EN.ATM.GHGO.KT.CE</t>
  </si>
  <si>
    <t>Other greenhouse gas emissions, HFC, PFC and SF6 (thousand metric tons of CO2 equivalent)</t>
  </si>
  <si>
    <t>EN.ATM.CO2E.SF.ZS</t>
  </si>
  <si>
    <t>CO2 emissions from solid fuel consumption (% of total)</t>
  </si>
  <si>
    <t>EN.ATM.CO2E.SF.KT</t>
  </si>
  <si>
    <t>CO2 emissions from solid fuel consumption (kt)</t>
  </si>
  <si>
    <t>EN.ATM.CO2E.PP.GD.KD</t>
  </si>
  <si>
    <t>CO2 emissions (kg per 2011 PPP $ of GDP)</t>
  </si>
  <si>
    <t>EN.ATM.CO2E.PP.GD</t>
  </si>
  <si>
    <t>CO2 emissions (kg per PPP $ of GDP)</t>
  </si>
  <si>
    <t>EN.ATM.CO2E.PC</t>
  </si>
  <si>
    <t>CO2 emissions (metric tons per capita)</t>
  </si>
  <si>
    <t>EN.ATM.CO2E.LF.ZS</t>
  </si>
  <si>
    <t>CO2 emissions from liquid fuel consumption (% of total)</t>
  </si>
  <si>
    <t>EN.ATM.CO2E.LF.KT</t>
  </si>
  <si>
    <t>CO2 emissions from liquid fuel consumption (kt)</t>
  </si>
  <si>
    <t>EN.ATM.CO2E.KT</t>
  </si>
  <si>
    <t>CO2 emissions (kt)</t>
  </si>
  <si>
    <t>EN.ATM.CO2E.KD.GD</t>
  </si>
  <si>
    <t>CO2 emissions (kg per 2005 US$ of GDP)</t>
  </si>
  <si>
    <t>EN.ATM.CO2E.GF.ZS</t>
  </si>
  <si>
    <t>CO2 emissions from gaseous fuel consumption (% of total)</t>
  </si>
  <si>
    <t>EN.ATM.CO2E.GF.KT</t>
  </si>
  <si>
    <t>CO2 emissions from gaseous fuel consumption (kt)</t>
  </si>
  <si>
    <t>EN.ATM.CO2E.EG.ZS</t>
  </si>
  <si>
    <t>CO2 intensity (kg per kg of oil equivalent energy use)</t>
  </si>
  <si>
    <t>EG.USE.PCAP.KG.OE</t>
  </si>
  <si>
    <t>Energy use (kg of oil equivalent per capita)</t>
  </si>
  <si>
    <t>EG.USE.ELEC.KH.PC</t>
  </si>
  <si>
    <t>Electric power consumption (kWh per capita)</t>
  </si>
  <si>
    <t>EG.USE.CRNW.ZS</t>
  </si>
  <si>
    <t>Combustible renewables and waste (% of total energy)</t>
  </si>
  <si>
    <t>EG.USE.COMM.GD.PP.KD</t>
  </si>
  <si>
    <t>Energy use (kg of oil equivalent) per $1,000 GDP (constant 2011 PPP)</t>
  </si>
  <si>
    <t>EG.USE.COMM.FO.ZS</t>
  </si>
  <si>
    <t>Fossil fuel energy consumption (% of total)</t>
  </si>
  <si>
    <t>EG.USE.COMM.CL.ZS</t>
  </si>
  <si>
    <t>Alternative and nuclear energy (% of total energy use)</t>
  </si>
  <si>
    <t>EG.NSF.ACCS.ZS</t>
  </si>
  <si>
    <t>Access to non-solid fuel (% of population)</t>
  </si>
  <si>
    <t>EG.NSF.ACCS.UR.ZS</t>
  </si>
  <si>
    <t>Access to non-solid fuel, urban (% of urban population)</t>
  </si>
  <si>
    <t>EG.NSF.ACCS.RU.ZS</t>
  </si>
  <si>
    <t>Access to non-solid fuel, rural (% of rural population)</t>
  </si>
  <si>
    <t>EG.IMP.CONS.ZS</t>
  </si>
  <si>
    <t>Energy imports, net (% of energy use)</t>
  </si>
  <si>
    <t>EG.GDP.PUSE.KO.PP.KD</t>
  </si>
  <si>
    <t>GDP per unit of energy use (constant 2011 PPP $ per kg of oil equivalent)</t>
  </si>
  <si>
    <t>EG.GDP.PUSE.KO.PP</t>
  </si>
  <si>
    <t>GDP per unit of energy use (PPP $ per kg of oil equivalent)</t>
  </si>
  <si>
    <t>EG.FEC.RNEW.ZS</t>
  </si>
  <si>
    <t>Renewable energy consumption (% of total final energy consumption)</t>
  </si>
  <si>
    <t>EG.ELC.RNWX.ZS</t>
  </si>
  <si>
    <t>Electricity production from renewable sources, excluding hydroelectric (% of total)</t>
  </si>
  <si>
    <t>EG.ELC.RNWX.KH</t>
  </si>
  <si>
    <t>Electricity production from renewable sources, excluding hydroelectric (kWh)</t>
  </si>
  <si>
    <t>EG.ELC.RNEW.ZS</t>
  </si>
  <si>
    <t>Renewable electricity output (% of total electricity output)</t>
  </si>
  <si>
    <t>EG.ELC.PETR.ZS</t>
  </si>
  <si>
    <t>Electricity production from oil sources (% of total)</t>
  </si>
  <si>
    <t>EG.ELC.NUCL.ZS</t>
  </si>
  <si>
    <t>Electricity production from nuclear sources (% of total)</t>
  </si>
  <si>
    <t>EG.ELC.NGAS.ZS</t>
  </si>
  <si>
    <t>Electricity production from natural gas sources (% of total)</t>
  </si>
  <si>
    <t>EG.ELC.LOSS.ZS</t>
  </si>
  <si>
    <t>Electric power transmission and distribution losses (% of output)</t>
  </si>
  <si>
    <t>EG.ELC.HYRO.ZS</t>
  </si>
  <si>
    <t>Electricity production from hydroelectric sources (% of total)</t>
  </si>
  <si>
    <t>EG.ELC.FOSL.ZS</t>
  </si>
  <si>
    <t>Electricity production from oil, gas and coal sources (% of total)</t>
  </si>
  <si>
    <t>EG.ELC.COAL.ZS</t>
  </si>
  <si>
    <t>Electricity production from coal sources (% of total)</t>
  </si>
  <si>
    <t>EG.ELC.ACCS.ZS</t>
  </si>
  <si>
    <t>Access to electricity (% of population)</t>
  </si>
  <si>
    <t>EG.ELC.ACCS.UR.ZS</t>
  </si>
  <si>
    <t>Access to electricity, urban (% of urban population)</t>
  </si>
  <si>
    <t>EG.ELC.ACCS.RU.ZS</t>
  </si>
  <si>
    <t>Access to electricity, rural (% of rural population)</t>
  </si>
  <si>
    <t>EG.EGY.PRIM.PP.KD</t>
  </si>
  <si>
    <t>Energy intensity level of primary energy (MJ/$2011 PPP GDP)</t>
  </si>
  <si>
    <t>EA.PRD.AGRI.KD</t>
  </si>
  <si>
    <t>Agriculture value added per worker (constant 2005 US$)</t>
  </si>
  <si>
    <t>DT.UND.PRVT.CD</t>
  </si>
  <si>
    <t>Undisbursed external debt, private creditors (UND, current US$)</t>
  </si>
  <si>
    <t>DT.UND.OFFT.CD</t>
  </si>
  <si>
    <t>Undisbursed external debt, official creditors (UND, current US$)</t>
  </si>
  <si>
    <t>DT.UND.DPPG.CD</t>
  </si>
  <si>
    <t>Undisbursed external debt, total (UND, current US$)</t>
  </si>
  <si>
    <t>DT.TXR.DPPG.CD</t>
  </si>
  <si>
    <t>Total amount of debt rescheduled (current US$)</t>
  </si>
  <si>
    <t>DT.TDS.PRVT.CD</t>
  </si>
  <si>
    <t>PPG, private creditors (TDS, current US$)</t>
  </si>
  <si>
    <t>DT.TDS.PROP.CD</t>
  </si>
  <si>
    <t>PPG, other private creditors (TDS, current US$)</t>
  </si>
  <si>
    <t>DT.TDS.PNGC.CD</t>
  </si>
  <si>
    <t>PNG, commercial banks and other creditors (TDS, current US$)</t>
  </si>
  <si>
    <t>DT.TDS.PNGB.CD</t>
  </si>
  <si>
    <t>PNG, bonds (TDS, current US$)</t>
  </si>
  <si>
    <t>DT.TDS.PCBK.CD</t>
  </si>
  <si>
    <t>PPG, commercial banks (TDS, current US$)</t>
  </si>
  <si>
    <t>DT.TDS.PBND.CD</t>
  </si>
  <si>
    <t>PPG, bonds (TDS, current US$)</t>
  </si>
  <si>
    <t>DT.TDS.OFFT.CD</t>
  </si>
  <si>
    <t>PPG, official creditors (TDS, current US$)</t>
  </si>
  <si>
    <t>DT.TDS.MLTC.CD</t>
  </si>
  <si>
    <t>PPG, multilateral concessional (TDS, current US$)</t>
  </si>
  <si>
    <t>DT.TDS.MLAT.PG.ZS</t>
  </si>
  <si>
    <t>Multilateral debt service (% of public and publicly guaranteed debt service)</t>
  </si>
  <si>
    <t>DT.TDS.MLAT.CD</t>
  </si>
  <si>
    <t>Multilateral debt service (TDS, current US$)</t>
  </si>
  <si>
    <t>DT.TDS.MIDA.CD</t>
  </si>
  <si>
    <t>PPG, IDA (TDS, current US$)</t>
  </si>
  <si>
    <t>DT.TDS.MIBR.CD</t>
  </si>
  <si>
    <t>PPG, IBRD (TDS, current US$)</t>
  </si>
  <si>
    <t>DT.TDS.DPPG.XP.ZS</t>
  </si>
  <si>
    <t>Public and publicly guaranteed debt service (% of exports of goods, services and primary income)</t>
  </si>
  <si>
    <t>DT.TDS.DPPG.GN.ZS</t>
  </si>
  <si>
    <t>Public and publicly guaranteed debt service (% of GNI)</t>
  </si>
  <si>
    <t>DT.TDS.DPPG.CD</t>
  </si>
  <si>
    <t>Debt service on external debt, public and publicly guaranteed (PPG) (TDS, current US$)</t>
  </si>
  <si>
    <t>DT.TDS.DPPF.XP.ZS</t>
  </si>
  <si>
    <t>Debt service (PPG and IMF only, % of exports of goods, services and primary income)</t>
  </si>
  <si>
    <t>DT.TDS.DPNG.CD</t>
  </si>
  <si>
    <t>Debt service on external debt, private nonguaranteed (PNG) (TDS, current US$)</t>
  </si>
  <si>
    <t>DT.TDS.DLXF.CD</t>
  </si>
  <si>
    <t>Debt service on external debt, long-term (TDS, current US$)</t>
  </si>
  <si>
    <t>DT.TDS.DIMF.CD</t>
  </si>
  <si>
    <t>IMF repurchases and charges (TDS, current US$)</t>
  </si>
  <si>
    <t>DT.TDS.DECT.GN.ZS</t>
  </si>
  <si>
    <t>Total debt service (% of GNI)</t>
  </si>
  <si>
    <t>DT.TDS.DECT.EX.ZS</t>
  </si>
  <si>
    <t>Total debt service (% of exports of goods, services and primary income)</t>
  </si>
  <si>
    <t>DT.TDS.DECT.CD</t>
  </si>
  <si>
    <t>Debt service on external debt, total (TDS, current US$)</t>
  </si>
  <si>
    <t>DT.TDS.BLTC.CD</t>
  </si>
  <si>
    <t>PPG, bilateral concessional (TDS, current US$)</t>
  </si>
  <si>
    <t>DT.TDS.BLAT.CD</t>
  </si>
  <si>
    <t>PPG, bilateral (TDS, current US$)</t>
  </si>
  <si>
    <t>DT.ODA.ODAT.XP.ZS</t>
  </si>
  <si>
    <t>Net ODA received (% of central government expense)</t>
  </si>
  <si>
    <t>DT.ODA.ODAT.PC.ZS</t>
  </si>
  <si>
    <t>Net ODA received per capita (current US$)</t>
  </si>
  <si>
    <t>DT.ODA.ODAT.MP.ZS</t>
  </si>
  <si>
    <t>Net ODA received (% of imports of goods, services and primary income)</t>
  </si>
  <si>
    <t>DT.ODA.ODAT.KD</t>
  </si>
  <si>
    <t>Net official development assistance received (constant 2013 US$)</t>
  </si>
  <si>
    <t>DT.ODA.ODAT.GN.ZS</t>
  </si>
  <si>
    <t>Net ODA received (% of GNI)</t>
  </si>
  <si>
    <t>DT.ODA.ODAT.GI.ZS</t>
  </si>
  <si>
    <t>Net ODA received (% of gross capital formation)</t>
  </si>
  <si>
    <t>DT.ODA.ODAT.CD</t>
  </si>
  <si>
    <t>Net official development assistance received (current US$)</t>
  </si>
  <si>
    <t>DT.ODA.OATL.KD</t>
  </si>
  <si>
    <t>Net official aid received (constant 2013 US$)</t>
  </si>
  <si>
    <t>DT.ODA.OATL.CD</t>
  </si>
  <si>
    <t>Net official aid received (current US$)</t>
  </si>
  <si>
    <t>DT.ODA.ALLD.KD</t>
  </si>
  <si>
    <t>Net official development assistance and official aid received (constant 2013 US$)</t>
  </si>
  <si>
    <t>DT.ODA.ALLD.CD</t>
  </si>
  <si>
    <t>Net official development assistance and official aid received (current US$)</t>
  </si>
  <si>
    <t>DT.NTR.PRVT.CD</t>
  </si>
  <si>
    <t>PPG, private creditors (NTR, current US$)</t>
  </si>
  <si>
    <t>DT.NTR.PROP.CD</t>
  </si>
  <si>
    <t>PPG, other private creditors (NTR, current US$)</t>
  </si>
  <si>
    <t>DT.NTR.PNGC.CD</t>
  </si>
  <si>
    <t>PNG, commercial banks and other creditors (NTR, current US$)</t>
  </si>
  <si>
    <t>DT.NTR.PNGB.CD</t>
  </si>
  <si>
    <t>PNG, bonds (NTR, current US$)</t>
  </si>
  <si>
    <t>DT.NTR.PCBK.CD</t>
  </si>
  <si>
    <t>PPG, commercial banks (NTR, current US$)</t>
  </si>
  <si>
    <t>DT.NTR.PBND.CD</t>
  </si>
  <si>
    <t>PPG, bonds (NTR, current US$)</t>
  </si>
  <si>
    <t>DT.NTR.OFFT.CD</t>
  </si>
  <si>
    <t>PPG, official creditors (NTR, current US$)</t>
  </si>
  <si>
    <t>DT.NTR.MLTC.CD</t>
  </si>
  <si>
    <t>PPG, multilateral concessional (NTR, current US$)</t>
  </si>
  <si>
    <t>DT.NTR.MLAT.CD</t>
  </si>
  <si>
    <t>PPG, multilateral (NTR, current US$)</t>
  </si>
  <si>
    <t>DT.NTR.MIDA.CD</t>
  </si>
  <si>
    <t>PPG, IDA (NTR, current US$)</t>
  </si>
  <si>
    <t>DT.NTR.MIBR.CD</t>
  </si>
  <si>
    <t>PPG, IBRD (NTR, current US$)</t>
  </si>
  <si>
    <t>DT.NTR.DPPG.CD</t>
  </si>
  <si>
    <t>Net transfers on external debt, public and publicly guaranteed (PPG) (NTR, current US$)</t>
  </si>
  <si>
    <t>DT.NTR.DPNG.CD</t>
  </si>
  <si>
    <t>Net transfers on external debt, private nonguaranteed (PNG) (NTR, current US$)</t>
  </si>
  <si>
    <t>DT.NTR.DLXF.CD</t>
  </si>
  <si>
    <t>Net transfers on external debt, long-term (NTR, current US$)</t>
  </si>
  <si>
    <t>DT.NTR.DECT.CD</t>
  </si>
  <si>
    <t>Net transfers on external debt, total (NTR, current US$)</t>
  </si>
  <si>
    <t>DT.NTR.BLTC.CD</t>
  </si>
  <si>
    <t>PPG, bilateral concessional (NTR, current US$)</t>
  </si>
  <si>
    <t>DT.NTR.BLAT.CD</t>
  </si>
  <si>
    <t>PPG, bilateral (NTR, current US$)</t>
  </si>
  <si>
    <t>DT.NFL.WHOL.CD</t>
  </si>
  <si>
    <t>Net official flows from UN agencies, WHO (current US$)</t>
  </si>
  <si>
    <t>DT.NFL.WFPG.CD</t>
  </si>
  <si>
    <t>Net official flows from UN agencies, WFP (current US$)</t>
  </si>
  <si>
    <t>DT.NFL.UNTA.CD</t>
  </si>
  <si>
    <t>Net official flows from UN agencies, UNTA (current US$)</t>
  </si>
  <si>
    <t>DT.NFL.UNRW.CD</t>
  </si>
  <si>
    <t>Net official flows from UN agencies, UNRWA (current US$)</t>
  </si>
  <si>
    <t>DT.NFL.UNPB.CD</t>
  </si>
  <si>
    <t>Net official flows from UN agencies, UNPBF (current US$)</t>
  </si>
  <si>
    <t>DT.NFL.UNFP.CD</t>
  </si>
  <si>
    <t>Net official flows from UN agencies, UNFPA (current US$)</t>
  </si>
  <si>
    <t>DT.NFL.UNEC.CD</t>
  </si>
  <si>
    <t>Net official flows from UN agencies, UNECE (current US$)</t>
  </si>
  <si>
    <t>DT.NFL.UNDP.CD</t>
  </si>
  <si>
    <t>Net official flows from UN agencies, UNDP (current US$)</t>
  </si>
  <si>
    <t>DT.NFL.UNCR.CD</t>
  </si>
  <si>
    <t>Net official flows from UN agencies, UNHCR (current US$)</t>
  </si>
  <si>
    <t>DT.NFL.UNCF.CD</t>
  </si>
  <si>
    <t>Net official flows from UN agencies, UNICEF (current US$)</t>
  </si>
  <si>
    <t>DT.NFL.UNAI.CD</t>
  </si>
  <si>
    <t>Net official flows from UN agencies, UNAIDS (current US$)</t>
  </si>
  <si>
    <t>DT.NFL.RDBN.CD</t>
  </si>
  <si>
    <t>Net financial flows, RDB nonconcessional (NFL, current US$)</t>
  </si>
  <si>
    <t>DT.NFL.RDBC.CD</t>
  </si>
  <si>
    <t>Net financial flows, RDB concessional (NFL, current US$)</t>
  </si>
  <si>
    <t>DT.NFL.PRVT.CD</t>
  </si>
  <si>
    <t>PPG, private creditors (NFL, current US$)</t>
  </si>
  <si>
    <t>DT.NFL.PROP.CD</t>
  </si>
  <si>
    <t>PPG, other private creditors (NFL, current US$)</t>
  </si>
  <si>
    <t>DT.NFL.PNGC.CD</t>
  </si>
  <si>
    <t>PNG, commercial banks and other creditors (NFL, current US$)</t>
  </si>
  <si>
    <t>DT.NFL.PNGB.CD</t>
  </si>
  <si>
    <t>PNG, bonds (NFL, current US$)</t>
  </si>
  <si>
    <t>DT.NFL.PCBO.CD</t>
  </si>
  <si>
    <t>Commercial banks and other lending (PPG + PNG) (NFL, current US$)</t>
  </si>
  <si>
    <t>DT.NFL.PCBK.CD</t>
  </si>
  <si>
    <t>PPG, commercial banks (NFL, current US$)</t>
  </si>
  <si>
    <t>DT.NFL.PBND.CD</t>
  </si>
  <si>
    <t>PPG, bonds (NFL, current US$)</t>
  </si>
  <si>
    <t>DT.NFL.OFFT.CD</t>
  </si>
  <si>
    <t>PPG, official creditors (NFL, current US$)</t>
  </si>
  <si>
    <t>DT.NFL.NIFC.CD</t>
  </si>
  <si>
    <t>IFC, private nonguaranteed (NFL, current US$)</t>
  </si>
  <si>
    <t>DT.NFL.NEBR.CD</t>
  </si>
  <si>
    <t>EBRD, private nonguaranteed (NFL, current US$)</t>
  </si>
  <si>
    <t>DT.NFL.MOTH.CD</t>
  </si>
  <si>
    <t>Net financial flows, others (NFL, current US$)</t>
  </si>
  <si>
    <t>DT.NFL.MLTC.CD</t>
  </si>
  <si>
    <t>PPG, multilateral concessional (NFL, current US$)</t>
  </si>
  <si>
    <t>DT.NFL.MLAT.CD</t>
  </si>
  <si>
    <t>Net financial flows, multilateral (NFL, current US$)</t>
  </si>
  <si>
    <t>DT.NFL.MIDA.CD</t>
  </si>
  <si>
    <t>Net financial flows, IDA (NFL, current US$)</t>
  </si>
  <si>
    <t>DT.NFL.MIBR.CD</t>
  </si>
  <si>
    <t>Net financial flows, IBRD (NFL, current US$)</t>
  </si>
  <si>
    <t>DT.NFL.IMFN.CD</t>
  </si>
  <si>
    <t>Net financial flows, IMF nonconcessional (NFL, current US$)</t>
  </si>
  <si>
    <t>DT.NFL.IMFC.CD</t>
  </si>
  <si>
    <t>Net financial flows, IMF concessional (NFL, current US$)</t>
  </si>
  <si>
    <t>DT.NFL.IFAD.CD</t>
  </si>
  <si>
    <t>Net official flows from UN agencies, IFAD (current US$)</t>
  </si>
  <si>
    <t>DT.NFL.IAEA.CD</t>
  </si>
  <si>
    <t>Net official flows from UN agencies, IAEA (current US$)</t>
  </si>
  <si>
    <t>DT.NFL.DSTC.CD</t>
  </si>
  <si>
    <t>Net flows on external debt, short-term (NFL, current US$)</t>
  </si>
  <si>
    <t>DT.NFL.DPPG.CD</t>
  </si>
  <si>
    <t>Net flows on external debt, public and publicly guaranteed (PPG) (NFL, current US$)</t>
  </si>
  <si>
    <t>DT.NFL.DPNG.CD</t>
  </si>
  <si>
    <t>Net flows on external debt, private nonguaranteed (PNG) (NFL, current US$)</t>
  </si>
  <si>
    <t>DT.NFL.DLXF.CD</t>
  </si>
  <si>
    <t>Net flows on external debt, long-term (NFL, current US$)</t>
  </si>
  <si>
    <t>DT.NFL.DECT.CD</t>
  </si>
  <si>
    <t>Net flows on external debt, total (NFL, current US$)</t>
  </si>
  <si>
    <t>DT.NFL.BOND.CD</t>
  </si>
  <si>
    <t>Portfolio investment, bonds (PPG + PNG) (NFL, current US$)</t>
  </si>
  <si>
    <t>DT.NFL.BLTC.CD</t>
  </si>
  <si>
    <t>PPG, bilateral concessional (NFL, current US$)</t>
  </si>
  <si>
    <t>DT.NFL.BLAT.CD</t>
  </si>
  <si>
    <t>Net financial flows, bilateral (NFL, current US$)</t>
  </si>
  <si>
    <t>DT.MAT.PRVT</t>
  </si>
  <si>
    <t>Average maturity on new external debt commitments, private (years)</t>
  </si>
  <si>
    <t>DT.MAT.OFFT</t>
  </si>
  <si>
    <t>Average maturity on new external debt commitments, official (years)</t>
  </si>
  <si>
    <t>DT.MAT.DPPG</t>
  </si>
  <si>
    <t>Average maturity on new external debt commitments (years)</t>
  </si>
  <si>
    <t>DT.IXR.PRVT.CD</t>
  </si>
  <si>
    <t>Interest rescheduled, private (current US$)</t>
  </si>
  <si>
    <t>DT.IXR.OFFT.CD</t>
  </si>
  <si>
    <t>Interest rescheduled, official (current US$)</t>
  </si>
  <si>
    <t>DT.IXR.DPPG.CD</t>
  </si>
  <si>
    <t>Interest rescheduled (capitalized) (current US$)</t>
  </si>
  <si>
    <t>DT.IXF.DPPG.CD</t>
  </si>
  <si>
    <t>Interest forgiven (current US$)</t>
  </si>
  <si>
    <t>DT.IXA.PRVT.CD</t>
  </si>
  <si>
    <t>Interest arrears, private creditors (current US$)</t>
  </si>
  <si>
    <t>DT.IXA.OFFT.CD</t>
  </si>
  <si>
    <t>Interest arrears, official creditors (current US$)</t>
  </si>
  <si>
    <t>DT.IXA.DPPG.CD.CG</t>
  </si>
  <si>
    <t>Net change in interest arrears (current US$)</t>
  </si>
  <si>
    <t>DT.IXA.DPPG.CD</t>
  </si>
  <si>
    <t>Interest arrears, long-term DOD (US$)</t>
  </si>
  <si>
    <t>DT.INT.PRVT.CD</t>
  </si>
  <si>
    <t>PPG, private creditors (INT, current US$)</t>
  </si>
  <si>
    <t>DT.INT.PROP.CD</t>
  </si>
  <si>
    <t>PPG, other private creditors (INT, current US$)</t>
  </si>
  <si>
    <t>DT.INT.PNGC.CD</t>
  </si>
  <si>
    <t>PNG, commercial banks and other creditors (INT, current US$)</t>
  </si>
  <si>
    <t>DT.INT.PNGB.CD</t>
  </si>
  <si>
    <t>PNG, bonds (INT, current US$)</t>
  </si>
  <si>
    <t>DT.INT.PCBK.CD</t>
  </si>
  <si>
    <t>PPG, commercial banks (INT, current US$)</t>
  </si>
  <si>
    <t>DT.INT.PBND.CD</t>
  </si>
  <si>
    <t>PPG, bonds (INT, current US$)</t>
  </si>
  <si>
    <t>DT.INT.OFFT.CD</t>
  </si>
  <si>
    <t>PPG, official creditors (INT, current US$)</t>
  </si>
  <si>
    <t>DT.INT.MLTC.CD</t>
  </si>
  <si>
    <t>PPG, multilateral concessional (INT, current US$)</t>
  </si>
  <si>
    <t>DT.INT.MLAT.CD</t>
  </si>
  <si>
    <t>PPG, multilateral (INT, current US$)</t>
  </si>
  <si>
    <t>DT.INT.MIDA.CD</t>
  </si>
  <si>
    <t>PPG, IDA (INT, current US$)</t>
  </si>
  <si>
    <t>DT.INT.MIBR.CD</t>
  </si>
  <si>
    <t>PPG, IBRD (INT, current US$)</t>
  </si>
  <si>
    <t>DT.INT.DSTC.CD</t>
  </si>
  <si>
    <t>Interest payments on external debt, short-term (INT, current US$)</t>
  </si>
  <si>
    <t>DT.INT.DPPG.CD</t>
  </si>
  <si>
    <t>Interest payments on external debt, public and publicly guaranteed (PPG) (INT, current US$)</t>
  </si>
  <si>
    <t>DT.INT.DPNG.CD</t>
  </si>
  <si>
    <t>Interest payments on external debt, private nonguaranteed (PNG) (INT, current US$)</t>
  </si>
  <si>
    <t>DT.INT.DLXF.CD</t>
  </si>
  <si>
    <t>Interest payments on external debt, long-term (INT, current US$)</t>
  </si>
  <si>
    <t>DT.INT.DIMF.CD</t>
  </si>
  <si>
    <t>IMF charges (INT, current US$)</t>
  </si>
  <si>
    <t>DT.INT.DECT.GN.ZS</t>
  </si>
  <si>
    <t>Interest payments on external debt (% of GNI)</t>
  </si>
  <si>
    <t>DT.INT.DECT.EX.ZS</t>
  </si>
  <si>
    <t>Interest payments on external debt (% of exports of goods, services and primary income)</t>
  </si>
  <si>
    <t>DT.INT.DECT.CD</t>
  </si>
  <si>
    <t>Interest payments on external debt, total (INT, current US$)</t>
  </si>
  <si>
    <t>DT.INT.BLTC.CD</t>
  </si>
  <si>
    <t>PPG, bilateral concessional (INT, current US$)</t>
  </si>
  <si>
    <t>DT.INT.BLAT.CD</t>
  </si>
  <si>
    <t>PPG, bilateral (INT, current US$)</t>
  </si>
  <si>
    <t>DT.INR.PRVT</t>
  </si>
  <si>
    <t>Average interest on new external debt commitments, private (%)</t>
  </si>
  <si>
    <t>DT.INR.OFFT</t>
  </si>
  <si>
    <t>Average interest on new external debt commitments, official (%)</t>
  </si>
  <si>
    <t>DT.INR.DPPG</t>
  </si>
  <si>
    <t>Average interest on new external debt commitments (%)</t>
  </si>
  <si>
    <t>DT.GRE.PRVT</t>
  </si>
  <si>
    <t>Average grant element on new external debt commitments, private (%)</t>
  </si>
  <si>
    <t>DT.GRE.OFFT</t>
  </si>
  <si>
    <t>Average grant element on new external debt commitments, official (%)</t>
  </si>
  <si>
    <t>DT.GRE.DPPG</t>
  </si>
  <si>
    <t>Average grant element on new external debt commitments (%)</t>
  </si>
  <si>
    <t>DT.GPA.PRVT</t>
  </si>
  <si>
    <t>Average grace period on new external debt commitments, private (years)</t>
  </si>
  <si>
    <t>DT.GPA.OFFT</t>
  </si>
  <si>
    <t>Average grace period on new external debt commitments, official (years)</t>
  </si>
  <si>
    <t>DT.GPA.DPPG</t>
  </si>
  <si>
    <t>Average grace period on new external debt commitments (years)</t>
  </si>
  <si>
    <t>DT.DXR.DPPG.CD</t>
  </si>
  <si>
    <t>Debt stock rescheduled (current US$)</t>
  </si>
  <si>
    <t>DT.DSF.DPPG.CD</t>
  </si>
  <si>
    <t>Debt stock reduction (current US$)</t>
  </si>
  <si>
    <t>DT.DSB.DPPG.CD</t>
  </si>
  <si>
    <t>Debt buyback (current US$)</t>
  </si>
  <si>
    <t>DT.DOD.VTOT.CD</t>
  </si>
  <si>
    <t>External debt stocks, variable rate (DOD, current US$)</t>
  </si>
  <si>
    <t>DT.DOD.RSDL.CD</t>
  </si>
  <si>
    <t>Residual, debt stock-flow reconciliation (current US$)</t>
  </si>
  <si>
    <t>DT.DOD.PVLX.GN.ZS</t>
  </si>
  <si>
    <t>Present value of external debt (% of GNI)</t>
  </si>
  <si>
    <t>DT.DOD.PVLX.EX.ZS</t>
  </si>
  <si>
    <t>Present value of external debt (% of exports of goods, services and primary income)</t>
  </si>
  <si>
    <t>DT.DOD.PVLX.CD</t>
  </si>
  <si>
    <t>Present value of external debt (current US$)</t>
  </si>
  <si>
    <t>DT.DOD.PUBS.CD</t>
  </si>
  <si>
    <t>External debt stocks, long-term public sector (DOD, current US$)</t>
  </si>
  <si>
    <t>DT.DOD.PRVT.CD</t>
  </si>
  <si>
    <t>PPG, private creditors (DOD, current US$)</t>
  </si>
  <si>
    <t>DT.DOD.PRVS.CD</t>
  </si>
  <si>
    <t>External debt stocks, long-term private sector (DOD, current US$)</t>
  </si>
  <si>
    <t>DT.DOD.PROP.CD</t>
  </si>
  <si>
    <t>PPG, other private creditors (DOD, current US$)</t>
  </si>
  <si>
    <t>DT.DOD.PNGC.CD</t>
  </si>
  <si>
    <t>PNG, commercial banks and other creditors (DOD, current US$)</t>
  </si>
  <si>
    <t>DT.DOD.PNGB.CD</t>
  </si>
  <si>
    <t>PNG, bonds (DOD, current US$)</t>
  </si>
  <si>
    <t>DT.DOD.PCBK.CD</t>
  </si>
  <si>
    <t>PPG, commercial banks (DOD, current US$)</t>
  </si>
  <si>
    <t>DT.DOD.PBND.CD</t>
  </si>
  <si>
    <t>PPG, bonds (DOD, current US$)</t>
  </si>
  <si>
    <t>DT.DOD.OFFT.CD</t>
  </si>
  <si>
    <t>PPG, official creditors (DOD, current US$)</t>
  </si>
  <si>
    <t>DT.DOD.MWBG.CD</t>
  </si>
  <si>
    <t>IBRD loans and IDA credits (DOD, current US$)</t>
  </si>
  <si>
    <t>DT.DOD.MLTC.CD</t>
  </si>
  <si>
    <t>PPG, multilateral concessional (DOD, current US$)</t>
  </si>
  <si>
    <t>DT.DOD.MLAT.ZS</t>
  </si>
  <si>
    <t>Multilateral debt (% of total external debt)</t>
  </si>
  <si>
    <t>DT.DOD.MLAT.CD</t>
  </si>
  <si>
    <t>PPG, multilateral (DOD, current US$)</t>
  </si>
  <si>
    <t>DT.DOD.MIDA.CD</t>
  </si>
  <si>
    <t>PPG, IDA (DOD, current US$)</t>
  </si>
  <si>
    <t>DT.DOD.MIBR.CD</t>
  </si>
  <si>
    <t>PPG, IBRD (DOD, current US$)</t>
  </si>
  <si>
    <t>DT.DOD.MDRI.CD</t>
  </si>
  <si>
    <t>Debt forgiveness grants (current US$)</t>
  </si>
  <si>
    <t>DT.DOD.DSTC.ZS</t>
  </si>
  <si>
    <t>Short-term debt (% of total external debt)</t>
  </si>
  <si>
    <t>DT.DOD.DSTC.XP.ZS</t>
  </si>
  <si>
    <t>Short-term debt (% of exports of goods, services and primary income)</t>
  </si>
  <si>
    <t>DT.DOD.DSTC.IR.ZS</t>
  </si>
  <si>
    <t>Short-term debt (% of total reserves)</t>
  </si>
  <si>
    <t>DT.DOD.DSTC.CD</t>
  </si>
  <si>
    <t>External debt stocks, short-term (DOD, current US$)</t>
  </si>
  <si>
    <t>DT.DOD.DPPG.CD</t>
  </si>
  <si>
    <t>External debt stocks, public and publicly guaranteed (PPG) (DOD, current US$)</t>
  </si>
  <si>
    <t>DT.DOD.DPNG.CD</t>
  </si>
  <si>
    <t>External debt stocks, private nonguaranteed (PNG) (DOD, current US$)</t>
  </si>
  <si>
    <t>DT.DOD.DLXF.CD</t>
  </si>
  <si>
    <t>External debt stocks, long-term (DOD, current US$)</t>
  </si>
  <si>
    <t>DT.DOD.DIMF.CD</t>
  </si>
  <si>
    <t>Use of IMF credit (DOD, current US$)</t>
  </si>
  <si>
    <t>DT.DOD.DECT.GN.ZS</t>
  </si>
  <si>
    <t>External debt stocks (% of GNI)</t>
  </si>
  <si>
    <t>DT.DOD.DECT.EX.ZS</t>
  </si>
  <si>
    <t>External debt stocks (% of exports of goods, services and primary income)</t>
  </si>
  <si>
    <t>DT.DOD.DECT.CD.CG</t>
  </si>
  <si>
    <t>Total change in external debt stocks (current US$)</t>
  </si>
  <si>
    <t>DT.DOD.DECT.CD</t>
  </si>
  <si>
    <t>External debt stocks, total (DOD, current US$)</t>
  </si>
  <si>
    <t>DT.DOD.BLTC.CD</t>
  </si>
  <si>
    <t>PPG, bilateral concessional (DOD, current US$)</t>
  </si>
  <si>
    <t>DT.DOD.BLAT.CD</t>
  </si>
  <si>
    <t>PPG, bilateral (DOD, current US$)</t>
  </si>
  <si>
    <t>DT.DOD.ALLC.ZS</t>
  </si>
  <si>
    <t>Concessional debt (% of total external debt)</t>
  </si>
  <si>
    <t>DT.DOD.ALLC.CD</t>
  </si>
  <si>
    <t>External debt stocks, concessional (DOD, current US$)</t>
  </si>
  <si>
    <t>DT.DIS.PRVT.CD</t>
  </si>
  <si>
    <t>PPG, private creditors (DIS, current US$)</t>
  </si>
  <si>
    <t>DT.DIS.PROP.CD</t>
  </si>
  <si>
    <t>PPG, other private creditors (DIS, current US$)</t>
  </si>
  <si>
    <t>DT.DIS.PNGC.CD</t>
  </si>
  <si>
    <t>PNG, commercial banks and other creditors (DIS, current US$)</t>
  </si>
  <si>
    <t>DT.DIS.PNGB.CD</t>
  </si>
  <si>
    <t>PNG, bonds (DIS, current US$)</t>
  </si>
  <si>
    <t>DT.DIS.PCBK.CD</t>
  </si>
  <si>
    <t>PPG, commercial banks (DIS, current US$)</t>
  </si>
  <si>
    <t>DT.DIS.PBND.CD</t>
  </si>
  <si>
    <t>PPG, bonds (DIS, current US$)</t>
  </si>
  <si>
    <t>DT.DIS.OFFT.CD</t>
  </si>
  <si>
    <t>PPG, official creditors (DIS, current US$)</t>
  </si>
  <si>
    <t>DT.DIS.MLTC.CD</t>
  </si>
  <si>
    <t>PPG, multilateral concessional (DIS, current US$)</t>
  </si>
  <si>
    <t>DT.DIS.MLAT.CD</t>
  </si>
  <si>
    <t>PPG, multilateral (DIS, current US$)</t>
  </si>
  <si>
    <t>DT.DIS.MIDA.CD</t>
  </si>
  <si>
    <t>PPG, IDA (DIS, current US$)</t>
  </si>
  <si>
    <t>DT.DIS.MIBR.CD</t>
  </si>
  <si>
    <t>PPG, IBRD (DIS, current US$)</t>
  </si>
  <si>
    <t>DT.DIS.IDAG.CD</t>
  </si>
  <si>
    <t>IDA grants (current US$)</t>
  </si>
  <si>
    <t>DT.DIS.DPPG.CD</t>
  </si>
  <si>
    <t>Disbursements on external debt, public and publicly guaranteed (PPG) (DIS, current US$)</t>
  </si>
  <si>
    <t>DT.DIS.DPNG.CD</t>
  </si>
  <si>
    <t>Disbursements on external debt, private nonguaranteed (PNG) (DIS, current US$)</t>
  </si>
  <si>
    <t>DT.DIS.DLXF.CD</t>
  </si>
  <si>
    <t>Disbursements on external debt, long-term (DIS, current US$)</t>
  </si>
  <si>
    <t>DT.DIS.DLTF.CD</t>
  </si>
  <si>
    <t>Disbursements on external debt, long-term + IMF (DIS, current US$)</t>
  </si>
  <si>
    <t>DT.DIS.DIMF.CD</t>
  </si>
  <si>
    <t>IMF purchases (DIS, current US$)</t>
  </si>
  <si>
    <t>DT.DIS.BLTC.CD</t>
  </si>
  <si>
    <t>PPG, bilateral concessional (DIS, current US$)</t>
  </si>
  <si>
    <t>DT.DIS.BLAT.CD</t>
  </si>
  <si>
    <t>PPG, bilateral (DIS, current US$)</t>
  </si>
  <si>
    <t>DT.DFR.DPPG.CD</t>
  </si>
  <si>
    <t>Debt forgiveness or reduction (current US$)</t>
  </si>
  <si>
    <t>DT.CUR.USDL.ZS</t>
  </si>
  <si>
    <t>Currency composition of PPG debt, U.S. dollars (%)</t>
  </si>
  <si>
    <t>DT.CUR.UKPS.ZS</t>
  </si>
  <si>
    <t>Currency composition of PPG debt, Pound sterling (%)</t>
  </si>
  <si>
    <t>DT.CUR.SWFR.ZS</t>
  </si>
  <si>
    <t>Currency composition of PPG debt, Swiss franc (%)</t>
  </si>
  <si>
    <t>DT.CUR.SDRW.ZS</t>
  </si>
  <si>
    <t>Currency composition of PPG debt, SDR (%)</t>
  </si>
  <si>
    <t>DT.CUR.OTHC.ZS</t>
  </si>
  <si>
    <t>Currency composition of PPG debt, all other currencies (%)</t>
  </si>
  <si>
    <t>DT.CUR.MULC.ZS</t>
  </si>
  <si>
    <t>Currency composition of PPG debt, Multiple currencies (%)</t>
  </si>
  <si>
    <t>DT.CUR.JYEN.ZS</t>
  </si>
  <si>
    <t>Currency composition of PPG debt, Japanese yen (%)</t>
  </si>
  <si>
    <t>DT.CUR.FFRC.ZS</t>
  </si>
  <si>
    <t>Currency composition of PPG debt, French franc (%)</t>
  </si>
  <si>
    <t>DT.CUR.EURO.ZS</t>
  </si>
  <si>
    <t>Currency composition of PPG debt, Euro (%)</t>
  </si>
  <si>
    <t>DT.CUR.DMAK.ZS</t>
  </si>
  <si>
    <t>Currency composition of PPG debt, Deutsche mark (%)</t>
  </si>
  <si>
    <t>DT.COM.PRVT.CD</t>
  </si>
  <si>
    <t>Commitments, private creditors (COM, current US$)</t>
  </si>
  <si>
    <t>DT.COM.OFFT.CD</t>
  </si>
  <si>
    <t>Commitments, official creditors (COM, current US$)</t>
  </si>
  <si>
    <t>DT.COM.MIDA.CD</t>
  </si>
  <si>
    <t>Commitments, IDA (COM, current US$)</t>
  </si>
  <si>
    <t>DT.COM.MIBR.CD</t>
  </si>
  <si>
    <t>Commitments, IBRD (COM, current US$)</t>
  </si>
  <si>
    <t>DT.COM.DPPG.CD</t>
  </si>
  <si>
    <t>Commitments, public and publicly guaranteed (COM, current US$)</t>
  </si>
  <si>
    <t>DT.AXR.PRVT.CD</t>
  </si>
  <si>
    <t>Principal rescheduled, private (current US$)</t>
  </si>
  <si>
    <t>DT.AXR.OFFT.CD</t>
  </si>
  <si>
    <t>Principal rescheduled, official (current US$)</t>
  </si>
  <si>
    <t>DT.AXR.DPPG.CD</t>
  </si>
  <si>
    <t>Principal rescheduled (current US$)</t>
  </si>
  <si>
    <t>DT.AXF.DPPG.CD</t>
  </si>
  <si>
    <t>Principal forgiven (current US$)</t>
  </si>
  <si>
    <t>DT.AXA.PRVT.CD</t>
  </si>
  <si>
    <t>Principal arrears, private creditors (current US$)</t>
  </si>
  <si>
    <t>DT.AXA.OFFT.CD</t>
  </si>
  <si>
    <t>Principal arrears, official creditors (current US$)</t>
  </si>
  <si>
    <t>DT.AXA.DPPG.CD</t>
  </si>
  <si>
    <t>Principal arrears, long-term DOD (US$)</t>
  </si>
  <si>
    <t>DT.AMT.PRVT.CD</t>
  </si>
  <si>
    <t>PPG, private creditors (AMT, current US$)</t>
  </si>
  <si>
    <t>DT.AMT.PROP.CD</t>
  </si>
  <si>
    <t>PPG, other private creditors (AMT, current US$)</t>
  </si>
  <si>
    <t>DT.AMT.PNGC.CD</t>
  </si>
  <si>
    <t>PNG, commercial banks and other creditors (AMT, current US$)</t>
  </si>
  <si>
    <t>DT.AMT.PNGB.CD</t>
  </si>
  <si>
    <t>PNG, bonds (AMT, current US$)</t>
  </si>
  <si>
    <t>DT.AMT.PCBK.CD</t>
  </si>
  <si>
    <t>PPG, commercial banks (AMT, current US$)</t>
  </si>
  <si>
    <t>DT.AMT.PBND.CD</t>
  </si>
  <si>
    <t>PPG, bonds (AMT, current US$)</t>
  </si>
  <si>
    <t>DT.AMT.OFFT.CD</t>
  </si>
  <si>
    <t>PPG, official creditors (AMT, current US$)</t>
  </si>
  <si>
    <t>DT.AMT.MLTC.CD</t>
  </si>
  <si>
    <t>PPG, multilateral concessional (AMT, current US$)</t>
  </si>
  <si>
    <t>DT.AMT.MLAT.CD</t>
  </si>
  <si>
    <t>PPG, multilateral (AMT, current US$)</t>
  </si>
  <si>
    <t>DT.AMT.MIDA.CD</t>
  </si>
  <si>
    <t>PPG, IDA (AMT, current US$)</t>
  </si>
  <si>
    <t>DT.AMT.MIBR.CD</t>
  </si>
  <si>
    <t>PPG, IBRD (AMT, current US$)</t>
  </si>
  <si>
    <t>DT.AMT.DPPG.CD</t>
  </si>
  <si>
    <t>Principal repayments on external debt, public and publicly guaranteed (PPG) (AMT, current US$)</t>
  </si>
  <si>
    <t>DT.AMT.DPNG.CD</t>
  </si>
  <si>
    <t>Principal repayments on external debt, private nonguaranteed (PNG) (AMT, current US$)</t>
  </si>
  <si>
    <t>DT.AMT.DLXF.CD</t>
  </si>
  <si>
    <t>Principal repayments on external debt, long-term (AMT, current US$)</t>
  </si>
  <si>
    <t>DT.AMT.DLTF.CD</t>
  </si>
  <si>
    <t>Principal repayments on external debt, long-term + IMF (AMT, current US$)</t>
  </si>
  <si>
    <t>DT.AMT.DIMF.CD</t>
  </si>
  <si>
    <t>IMF repurchases (AMT, current US$)</t>
  </si>
  <si>
    <t>DT.AMT.BLTC.CD</t>
  </si>
  <si>
    <t>PPG, bilateral concessional (AMT, current US$)</t>
  </si>
  <si>
    <t>DT.AMT.BLAT.CD</t>
  </si>
  <si>
    <t>PPG, bilateral (AMT, current US$)</t>
  </si>
  <si>
    <t>DC.DAC.USAL.CD</t>
  </si>
  <si>
    <t>Net bilateral aid flows from DAC donors, United States (current US$)</t>
  </si>
  <si>
    <t>DC.DAC.TOTL.CD</t>
  </si>
  <si>
    <t>Net bilateral aid flows from DAC donors, Total (current US$)</t>
  </si>
  <si>
    <t>DC.DAC.SWEL.CD</t>
  </si>
  <si>
    <t>Net bilateral aid flows from DAC donors, Sweden (current US$)</t>
  </si>
  <si>
    <t>DC.DAC.SVNL.CD</t>
  </si>
  <si>
    <t>Net bilateral aid flows from DAC donors, Slovenia (current US$)</t>
  </si>
  <si>
    <t>DC.DAC.SVKL.CD</t>
  </si>
  <si>
    <t>Net bilateral aid flows from DAC donors, Slovak Republic (current US$)</t>
  </si>
  <si>
    <t>DC.DAC.PRTL.CD</t>
  </si>
  <si>
    <t>Net bilateral aid flows from DAC donors, Portugal (current US$)</t>
  </si>
  <si>
    <t>DC.DAC.POLL.CD</t>
  </si>
  <si>
    <t>Net bilateral aid flows from DAC donors, Poland (current US$)</t>
  </si>
  <si>
    <t>DC.DAC.NZLL.CD</t>
  </si>
  <si>
    <t>Net bilateral aid flows from DAC donors, New Zealand (current US$)</t>
  </si>
  <si>
    <t>DC.DAC.NORL.CD</t>
  </si>
  <si>
    <t>Net bilateral aid flows from DAC donors, Norway (current US$)</t>
  </si>
  <si>
    <t>DC.DAC.NLDL.CD</t>
  </si>
  <si>
    <t>Net bilateral aid flows from DAC donors, Netherlands (current US$)</t>
  </si>
  <si>
    <t>DC.DAC.LUXL.CD</t>
  </si>
  <si>
    <t>Net bilateral aid flows from DAC donors, Luxembourg (current US$)</t>
  </si>
  <si>
    <t>DC.DAC.KORL.CD</t>
  </si>
  <si>
    <t>Net bilateral aid flows from DAC donors, Korea, Rep. (current US$)</t>
  </si>
  <si>
    <t>DC.DAC.JPNL.CD</t>
  </si>
  <si>
    <t>Net bilateral aid flows from DAC donors, Japan (current US$)</t>
  </si>
  <si>
    <t>DC.DAC.ITAL.CD</t>
  </si>
  <si>
    <t>Net bilateral aid flows from DAC donors, Italy (current US$)</t>
  </si>
  <si>
    <t>DC.DAC.ISLL.CD</t>
  </si>
  <si>
    <t>Net bilateral aid flows from DAC donors, Iceland (current US$)</t>
  </si>
  <si>
    <t>DC.DAC.IRLL.CD</t>
  </si>
  <si>
    <t>Net bilateral aid flows from DAC donors, Ireland (current US$)</t>
  </si>
  <si>
    <t>DC.DAC.GRCL.CD</t>
  </si>
  <si>
    <t>Net bilateral aid flows from DAC donors, Greece (current US$)</t>
  </si>
  <si>
    <t>DC.DAC.GBRL.CD</t>
  </si>
  <si>
    <t>Net bilateral aid flows from DAC donors, United Kingdom (current US$)</t>
  </si>
  <si>
    <t>DC.DAC.FRAL.CD</t>
  </si>
  <si>
    <t>Net bilateral aid flows from DAC donors, France (current US$)</t>
  </si>
  <si>
    <t>DC.DAC.FINL.CD</t>
  </si>
  <si>
    <t>Net bilateral aid flows from DAC donors, Finland (current US$)</t>
  </si>
  <si>
    <t>DC.DAC.ESPL.CD</t>
  </si>
  <si>
    <t>Net bilateral aid flows from DAC donors, Spain (current US$)</t>
  </si>
  <si>
    <t>DC.DAC.DNKL.CD</t>
  </si>
  <si>
    <t>Net bilateral aid flows from DAC donors, Denmark (current US$)</t>
  </si>
  <si>
    <t>DC.DAC.DEUL.CD</t>
  </si>
  <si>
    <t>Net bilateral aid flows from DAC donors, Germany (current US$)</t>
  </si>
  <si>
    <t>DC.DAC.CZEL.CD</t>
  </si>
  <si>
    <t>Net bilateral aid flows from DAC donors, Czech Republic (current US$)</t>
  </si>
  <si>
    <t>DC.DAC.CHEL.CD</t>
  </si>
  <si>
    <t>Net bilateral aid flows from DAC donors, Switzerland (current US$)</t>
  </si>
  <si>
    <t>DC.DAC.CECL.CD</t>
  </si>
  <si>
    <t>Net bilateral aid flows from DAC donors, European Union institutions (current US$)</t>
  </si>
  <si>
    <t>DC.DAC.CANL.CD</t>
  </si>
  <si>
    <t>Net bilateral aid flows from DAC donors, Canada (current US$)</t>
  </si>
  <si>
    <t>DC.DAC.BELL.CD</t>
  </si>
  <si>
    <t>Net bilateral aid flows from DAC donors, Belgium (current US$)</t>
  </si>
  <si>
    <t>DC.DAC.AUTL.CD</t>
  </si>
  <si>
    <t>Net bilateral aid flows from DAC donors, Austria (current US$)</t>
  </si>
  <si>
    <t>DC.DAC.AUSL.CD</t>
  </si>
  <si>
    <t>Net bilateral aid flows from DAC donors, Australia (current US$)</t>
  </si>
  <si>
    <t>CM.MKT.TRNR</t>
  </si>
  <si>
    <t>Stocks traded, turnover ratio of domestic shares (%)</t>
  </si>
  <si>
    <t>CM.MKT.TRAD.GD.ZS</t>
  </si>
  <si>
    <t>Stocks traded, total value (% of GDP)</t>
  </si>
  <si>
    <t>CM.MKT.TRAD.CD</t>
  </si>
  <si>
    <t>Stocks traded, total value (current US$)</t>
  </si>
  <si>
    <t>CM.MKT.LDOM.NO</t>
  </si>
  <si>
    <t>Listed domestic companies, total</t>
  </si>
  <si>
    <t>CM.MKT.LCAP.GD.ZS</t>
  </si>
  <si>
    <t>Market capitalization of listed domestic companies (% of GDP)</t>
  </si>
  <si>
    <t>CM.MKT.LCAP.CD</t>
  </si>
  <si>
    <t>Market capitalization of listed domestic companies (current US$)</t>
  </si>
  <si>
    <t>CM.MKT.INDX.ZG</t>
  </si>
  <si>
    <t>S&amp;P Global Equity Indices (annual % change)</t>
  </si>
  <si>
    <t>BX.TRF.PWKR.DT.GD.ZS</t>
  </si>
  <si>
    <t>Personal remittances, received (% of GDP)</t>
  </si>
  <si>
    <t>BX.TRF.PWKR.CD.DT</t>
  </si>
  <si>
    <t>Personal remittances, received (current US$)</t>
  </si>
  <si>
    <t>BX.TRF.PWKR.CD</t>
  </si>
  <si>
    <t>Personal transfers, receipts (BoP, current US$)</t>
  </si>
  <si>
    <t>BX.TRF.CURR.CD</t>
  </si>
  <si>
    <t>Secondary income receipts (BoP, current US$)</t>
  </si>
  <si>
    <t>BX.PEF.TOTL.CD.WD</t>
  </si>
  <si>
    <t>Portfolio equity, net inflows (BoP, current US$)</t>
  </si>
  <si>
    <t>BX.KLT.DREM.CD.DT</t>
  </si>
  <si>
    <t>Primary income on FDI, payments (current US$)</t>
  </si>
  <si>
    <t>BX.KLT.DINV.WD.GD.ZS</t>
  </si>
  <si>
    <t>Foreign direct investment, net inflows (% of GDP)</t>
  </si>
  <si>
    <t>BX.KLT.DINV.CD.WD</t>
  </si>
  <si>
    <t>Foreign direct investment, net inflows (BoP, current US$)</t>
  </si>
  <si>
    <t>BX.GSR.TRVL.ZS</t>
  </si>
  <si>
    <t>Travel services (% of service exports, BoP)</t>
  </si>
  <si>
    <t>BX.GSR.TRAN.ZS</t>
  </si>
  <si>
    <t>Transport services (% of service exports, BoP)</t>
  </si>
  <si>
    <t>BX.GSR.TOTL.CD</t>
  </si>
  <si>
    <t>Exports of goods, services and primary income (BoP, current US$)</t>
  </si>
  <si>
    <t>BX.GSR.ROYL.CD</t>
  </si>
  <si>
    <t>Charges for the use of intellectual property, receipts (BoP, current US$)</t>
  </si>
  <si>
    <t>BX.GSR.NFSV.CD</t>
  </si>
  <si>
    <t>Service exports (BoP, current US$)</t>
  </si>
  <si>
    <t>BX.GSR.MRCH.CD</t>
  </si>
  <si>
    <t>Goods exports (BoP, current US$)</t>
  </si>
  <si>
    <t>BX.GSR.INSF.ZS</t>
  </si>
  <si>
    <t>Insurance and financial services (% of service exports, BoP)</t>
  </si>
  <si>
    <t>BX.GSR.GNFS.CD</t>
  </si>
  <si>
    <t>Exports of goods and services (BoP, current US$)</t>
  </si>
  <si>
    <t>BX.GSR.FCTY.CD</t>
  </si>
  <si>
    <t>Primary income receipts (BoP, current US$)</t>
  </si>
  <si>
    <t>BX.GSR.CMCP.ZS</t>
  </si>
  <si>
    <t>Communications, computer, etc. (% of service exports, BoP)</t>
  </si>
  <si>
    <t>BX.GSR.CCIS.ZS</t>
  </si>
  <si>
    <t>ICT service exports (% of service exports, BoP)</t>
  </si>
  <si>
    <t>BX.GSR.CCIS.CD</t>
  </si>
  <si>
    <t>ICT service exports (BoP, current US$)</t>
  </si>
  <si>
    <t>BX.GRT.TECH.CD.WD</t>
  </si>
  <si>
    <t>Technical cooperation grants (BoP, current US$)</t>
  </si>
  <si>
    <t>BX.GRT.EXTA.CD.WD</t>
  </si>
  <si>
    <t>Grants, excluding technical cooperation (BoP, current US$)</t>
  </si>
  <si>
    <t>BN.TRF.KOGT.CD</t>
  </si>
  <si>
    <t>Net capital account (BoP, current US$)</t>
  </si>
  <si>
    <t>BN.TRF.CURR.CD</t>
  </si>
  <si>
    <t>Net secondary income (BoP, current US$)</t>
  </si>
  <si>
    <t>BN.RES.INCL.CD</t>
  </si>
  <si>
    <t>Reserves and related items (BoP, current US$)</t>
  </si>
  <si>
    <t>BN.KLT.PTXL.CD</t>
  </si>
  <si>
    <t>Portfolio Investment, net (BoP, current US$)</t>
  </si>
  <si>
    <t>BN.KLT.DINV.CD</t>
  </si>
  <si>
    <t>Foreign direct investment, net (BoP, current US$)</t>
  </si>
  <si>
    <t>BN.KAC.EOMS.CD</t>
  </si>
  <si>
    <t>Net errors and omissions (BoP, current US$)</t>
  </si>
  <si>
    <t>BN.GSR.MRCH.CD</t>
  </si>
  <si>
    <t>Net trade in goods (BoP, current US$)</t>
  </si>
  <si>
    <t>BN.GSR.GNFS.CD</t>
  </si>
  <si>
    <t>Net trade in goods and services (BoP, current US$)</t>
  </si>
  <si>
    <t>BN.GSR.FCTY.CD</t>
  </si>
  <si>
    <t>Net primary income (BoP, current US$)</t>
  </si>
  <si>
    <t>BN.FIN.TOTL.CD</t>
  </si>
  <si>
    <t>Net financial account (BoP, current US$)</t>
  </si>
  <si>
    <t>BN.CAB.XOKA.GD.ZS</t>
  </si>
  <si>
    <t>Current account balance (% of GDP)</t>
  </si>
  <si>
    <t>BN.CAB.XOKA.CD</t>
  </si>
  <si>
    <t>Current account balance (BoP, current US$)</t>
  </si>
  <si>
    <t>BM.TRF.PWKR.CD.DT</t>
  </si>
  <si>
    <t>Personal remittances, paid (current US$)</t>
  </si>
  <si>
    <t>BM.TRF.PRVT.CD</t>
  </si>
  <si>
    <t>Secondary income, other sectors, payments (BoP, current US$)</t>
  </si>
  <si>
    <t>BM.KLT.DINV.WD.GD.ZS</t>
  </si>
  <si>
    <t>Foreign direct investment, net outflows (% of GDP)</t>
  </si>
  <si>
    <t>BM.KLT.DINV.CD.WD</t>
  </si>
  <si>
    <t>Foreign direct investment, net outflows (BoP, current US$)</t>
  </si>
  <si>
    <t>BM.GSR.TRVL.ZS</t>
  </si>
  <si>
    <t>Travel services (% of service imports, BoP)</t>
  </si>
  <si>
    <t>BM.GSR.TRAN.ZS</t>
  </si>
  <si>
    <t>Transport services (% of service imports, BoP)</t>
  </si>
  <si>
    <t>BM.GSR.TOTL.CD</t>
  </si>
  <si>
    <t>Imports of goods, services and primary income (BoP, current US$)</t>
  </si>
  <si>
    <t>BM.GSR.ROYL.CD</t>
  </si>
  <si>
    <t>Charges for the use of intellectual property, payments (BoP, current US$)</t>
  </si>
  <si>
    <t>BM.GSR.NFSV.CD</t>
  </si>
  <si>
    <t>Service imports (BoP, current US$)</t>
  </si>
  <si>
    <t>BM.GSR.MRCH.CD</t>
  </si>
  <si>
    <t>Goods imports (BoP, current US$)</t>
  </si>
  <si>
    <t>BM.GSR.INSF.ZS</t>
  </si>
  <si>
    <t>Insurance and financial services (% of service imports, BoP)</t>
  </si>
  <si>
    <t>BM.GSR.GNFS.CD</t>
  </si>
  <si>
    <t>Imports of goods and services (BoP, current US$)</t>
  </si>
  <si>
    <t>BM.GSR.FCTY.CD</t>
  </si>
  <si>
    <t>Primary income payments (BoP, current US$)</t>
  </si>
  <si>
    <t>BM.GSR.CMCP.ZS</t>
  </si>
  <si>
    <t>Communications, computer, etc. (% of service imports, BoP)</t>
  </si>
  <si>
    <t>BG.GSR.NFSV.GD.ZS</t>
  </si>
  <si>
    <t>Trade in services (% of GDP)</t>
  </si>
  <si>
    <t>AG.YLD.CREL.KG</t>
  </si>
  <si>
    <t>Cereal yield (kg per hectare)</t>
  </si>
  <si>
    <t>AG.SRF.TOTL.K2</t>
  </si>
  <si>
    <t>Surface area (sq. km)</t>
  </si>
  <si>
    <t>AG.PRD.LVSK.XD</t>
  </si>
  <si>
    <t>Livestock production index (2004-2006 = 100)</t>
  </si>
  <si>
    <t>AG.PRD.FOOD.XD</t>
  </si>
  <si>
    <t>Food production index (2004-2006 = 100)</t>
  </si>
  <si>
    <t>AG.PRD.CROP.XD</t>
  </si>
  <si>
    <t>Crop production index (2004-2006 = 100)</t>
  </si>
  <si>
    <t>AG.PRD.CREL.MT</t>
  </si>
  <si>
    <t>Cereal production (metric tons)</t>
  </si>
  <si>
    <t>AG.LND.TRAC.ZS</t>
  </si>
  <si>
    <t>Agricultural machinery, tractors per 100 sq. km of arable land</t>
  </si>
  <si>
    <t>AG.LND.TOTL.UR.K2</t>
  </si>
  <si>
    <t>Urban land area (sq. km)</t>
  </si>
  <si>
    <t>AG.LND.TOTL.RU.K2</t>
  </si>
  <si>
    <t>Rural land area (sq. km)</t>
  </si>
  <si>
    <t>AG.LND.TOTL.K2</t>
  </si>
  <si>
    <t>Land area (sq. km)</t>
  </si>
  <si>
    <t>AG.LND.PRCP.MM</t>
  </si>
  <si>
    <t>Average precipitation in depth (mm per year)</t>
  </si>
  <si>
    <t>AG.LND.IRIG.AG.ZS</t>
  </si>
  <si>
    <t>Agricultural irrigated land (% of total agricultural land)</t>
  </si>
  <si>
    <t>AG.LND.FRST.ZS</t>
  </si>
  <si>
    <t>Forest area (% of land area)</t>
  </si>
  <si>
    <t>AG.LND.FRST.K2</t>
  </si>
  <si>
    <t>Forest area (sq. km)</t>
  </si>
  <si>
    <t>AG.LND.EL5M.ZS</t>
  </si>
  <si>
    <t>Land area where elevation is below 5 meters (% of total land area)</t>
  </si>
  <si>
    <t>AG.LND.EL5M.UR.ZS</t>
  </si>
  <si>
    <t>Urban land area where elevation is below 5 meters (% of total land area)</t>
  </si>
  <si>
    <t>AG.LND.EL5M.UR.K2</t>
  </si>
  <si>
    <t>Urban land area where elevation is below 5 meters (sq. km)</t>
  </si>
  <si>
    <t>AG.LND.EL5M.RU.ZS</t>
  </si>
  <si>
    <t>Rural land area where elevation is below 5 meters (% of total land area)</t>
  </si>
  <si>
    <t>AG.LND.EL5M.RU.K2</t>
  </si>
  <si>
    <t>Rural land area where elevation is below 5 meters (sq. km)</t>
  </si>
  <si>
    <t>AG.LND.CROP.ZS</t>
  </si>
  <si>
    <t>Permanent cropland (% of land area)</t>
  </si>
  <si>
    <t>AG.LND.CREL.HA</t>
  </si>
  <si>
    <t>Land under cereal production (hectares)</t>
  </si>
  <si>
    <t>AG.LND.ARBL.ZS</t>
  </si>
  <si>
    <t>Arable land (% of land area)</t>
  </si>
  <si>
    <t>AG.LND.ARBL.HA.PC</t>
  </si>
  <si>
    <t>Arable land (hectares per person)</t>
  </si>
  <si>
    <t>AG.LND.ARBL.HA</t>
  </si>
  <si>
    <t>Arable land (hectares)</t>
  </si>
  <si>
    <t>AG.LND.AGRI.ZS</t>
  </si>
  <si>
    <t>Agricultural land (% of land area)</t>
  </si>
  <si>
    <t>AG.LND.AGRI.K2</t>
  </si>
  <si>
    <t>Agricultural land (sq. km)</t>
  </si>
  <si>
    <t>AG.CON.FERT.ZS</t>
  </si>
  <si>
    <t>Fertilizer consumption (kilograms per hectare of arable land)</t>
  </si>
  <si>
    <t>AG.CON.FERT.PT.ZS</t>
  </si>
  <si>
    <t>Fertilizer consumption (% of fertilizer production)</t>
  </si>
  <si>
    <t>AG.AGR.TRAC.NO</t>
  </si>
  <si>
    <t>Agricultural machinery, tractors</t>
  </si>
  <si>
    <t>2015</t>
  </si>
  <si>
    <t>2014</t>
  </si>
  <si>
    <t>2013</t>
  </si>
  <si>
    <t>2012</t>
  </si>
  <si>
    <t>Indicator Code</t>
  </si>
  <si>
    <t>Country Code</t>
  </si>
  <si>
    <t>Country Name</t>
  </si>
  <si>
    <t>Last Updated Date</t>
  </si>
  <si>
    <t>World Development Indicators</t>
  </si>
  <si>
    <t>Data Source</t>
  </si>
  <si>
    <t>P1 Rural</t>
  </si>
  <si>
    <t>P0 Rural</t>
  </si>
  <si>
    <t>P1 Urban</t>
  </si>
  <si>
    <t>P0 Urban</t>
  </si>
  <si>
    <t>P0 National</t>
  </si>
  <si>
    <t>P1 National</t>
  </si>
  <si>
    <t>National PL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</si>
</sst>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1"/>
      <color theme="1"/>
      <name val="Calibri"/>
      <family val="2"/>
      <scheme val="minor"/>
    </font>
    <font>
      <sz val="6"/>
      <name val="Calibri"/>
      <family val="3"/>
      <charset val="128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2" borderId="0" xfId="0" applyFill="1"/>
    <xf numFmtId="11" fontId="0" fillId="2" borderId="0" xfId="0" applyNumberFormat="1" applyFill="1"/>
    <xf numFmtId="2" fontId="0" fillId="2" borderId="0" xfId="0" applyNumberFormat="1" applyFill="1"/>
    <xf numFmtId="0" fontId="2" fillId="2" borderId="0" xfId="0" applyFont="1" applyFill="1"/>
    <xf numFmtId="14" fontId="0" fillId="2" borderId="0" xfId="0" applyNumberForma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ja-JP"/>
            </a:pPr>
            <a:r>
              <a:rPr lang="en-GB"/>
              <a:t>Growth</a:t>
            </a:r>
            <a:r>
              <a:rPr lang="en-GB" baseline="0"/>
              <a:t> &amp; Poverty</a:t>
            </a:r>
            <a:endParaRPr lang="en-GB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Poverty Headcount (US$ 1.25)</c:v>
          </c:tx>
          <c:marker>
            <c:symbol val="none"/>
          </c:marker>
          <c:cat>
            <c:numRef>
              <c:f>Data!$A$3:$A$7</c:f>
              <c:numCache>
                <c:formatCode>General</c:formatCode>
                <c:ptCount val="5"/>
                <c:pt idx="0">
                  <c:v>1985</c:v>
                </c:pt>
                <c:pt idx="1">
                  <c:v>1992</c:v>
                </c:pt>
                <c:pt idx="2">
                  <c:v>1996</c:v>
                </c:pt>
                <c:pt idx="3">
                  <c:v>2003</c:v>
                </c:pt>
                <c:pt idx="4">
                  <c:v>2009</c:v>
                </c:pt>
              </c:numCache>
            </c:numRef>
          </c:cat>
          <c:val>
            <c:numRef>
              <c:f>Data!$E$3:$E$7</c:f>
              <c:numCache>
                <c:formatCode>General</c:formatCode>
                <c:ptCount val="5"/>
                <c:pt idx="0">
                  <c:v>53.93</c:v>
                </c:pt>
                <c:pt idx="1">
                  <c:v>61.9</c:v>
                </c:pt>
                <c:pt idx="2">
                  <c:v>68.510000000000005</c:v>
                </c:pt>
                <c:pt idx="3">
                  <c:v>63.07</c:v>
                </c:pt>
                <c:pt idx="4">
                  <c:v>67.98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5F-4468-9A4B-941C8DE3C891}"/>
            </c:ext>
          </c:extLst>
        </c:ser>
        <c:ser>
          <c:idx val="2"/>
          <c:order val="2"/>
          <c:tx>
            <c:v>Inflation (Consumer Price annual %)</c:v>
          </c:tx>
          <c:marker>
            <c:symbol val="none"/>
          </c:marker>
          <c:val>
            <c:numRef>
              <c:f>(Macroecon!$AC$4,Macroecon!$AJ$4,Macroecon!$AN$4,Macroecon!$AU$4,Macroecon!$BA$4)</c:f>
              <c:numCache>
                <c:formatCode>General</c:formatCode>
                <c:ptCount val="5"/>
                <c:pt idx="0">
                  <c:v>7.4353448275862064</c:v>
                </c:pt>
                <c:pt idx="1">
                  <c:v>44.588842715023134</c:v>
                </c:pt>
                <c:pt idx="2">
                  <c:v>29.268292682927012</c:v>
                </c:pt>
                <c:pt idx="3">
                  <c:v>14.031783613143659</c:v>
                </c:pt>
                <c:pt idx="4">
                  <c:v>11.537672747305237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55F-4468-9A4B-941C8DE3C8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804928"/>
        <c:axId val="109806720"/>
      </c:lineChart>
      <c:lineChart>
        <c:grouping val="standard"/>
        <c:varyColors val="0"/>
        <c:ser>
          <c:idx val="1"/>
          <c:order val="1"/>
          <c:tx>
            <c:v>GDP per capita (PPP, constant 2005 US$)</c:v>
          </c:tx>
          <c:marker>
            <c:symbol val="none"/>
          </c:marker>
          <c:val>
            <c:numRef>
              <c:f>(Macroecon!$AC$5,Macroecon!$AJ$5,Macroecon!$AN$5,Macroecon!$AU$5,Macroecon!$BA$5)</c:f>
              <c:numCache>
                <c:formatCode>General</c:formatCode>
                <c:ptCount val="5"/>
                <c:pt idx="0">
                  <c:v>1241.2247802434251</c:v>
                </c:pt>
                <c:pt idx="1">
                  <c:v>1454.771610783569</c:v>
                </c:pt>
                <c:pt idx="2">
                  <c:v>1447.3267292560035</c:v>
                </c:pt>
                <c:pt idx="3">
                  <c:v>1577.1200880880224</c:v>
                </c:pt>
                <c:pt idx="4">
                  <c:v>2030.4642840431245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55F-4468-9A4B-941C8DE3C8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822720"/>
        <c:axId val="109808640"/>
      </c:lineChart>
      <c:catAx>
        <c:axId val="109804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ja-JP"/>
            </a:pPr>
            <a:endParaRPr lang="en-US"/>
          </a:p>
        </c:txPr>
        <c:crossAx val="109806720"/>
        <c:crosses val="autoZero"/>
        <c:auto val="1"/>
        <c:lblAlgn val="ctr"/>
        <c:lblOffset val="100"/>
        <c:noMultiLvlLbl val="0"/>
      </c:catAx>
      <c:valAx>
        <c:axId val="1098067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ja-JP" b="1"/>
                </a:pPr>
                <a:r>
                  <a:rPr lang="en-GB" b="1"/>
                  <a:t>%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ja-JP"/>
            </a:pPr>
            <a:endParaRPr lang="en-US"/>
          </a:p>
        </c:txPr>
        <c:crossAx val="109804928"/>
        <c:crosses val="autoZero"/>
        <c:crossBetween val="between"/>
      </c:valAx>
      <c:valAx>
        <c:axId val="109808640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109822720"/>
        <c:crosses val="max"/>
        <c:crossBetween val="between"/>
      </c:valAx>
      <c:catAx>
        <c:axId val="1098227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09808640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Growth Incidence</a:t>
            </a:r>
            <a:r>
              <a:rPr lang="en-GB" baseline="0"/>
              <a:t> Curve by period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1992 - 2012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Micro!$D$41:$M$41</c:f>
              <c:numCache>
                <c:formatCode>General</c:formatCode>
                <c:ptCount val="1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</c:numCache>
            </c:numRef>
          </c:cat>
          <c:val>
            <c:numRef>
              <c:f>Micro!$D$42:$M$42</c:f>
              <c:numCache>
                <c:formatCode>0.00</c:formatCode>
                <c:ptCount val="10"/>
                <c:pt idx="0">
                  <c:v>12.074484247257899</c:v>
                </c:pt>
                <c:pt idx="1">
                  <c:v>12.568624190618639</c:v>
                </c:pt>
                <c:pt idx="2">
                  <c:v>12.861695165904653</c:v>
                </c:pt>
                <c:pt idx="3">
                  <c:v>13.071179519205556</c:v>
                </c:pt>
                <c:pt idx="4">
                  <c:v>13.290795244855303</c:v>
                </c:pt>
                <c:pt idx="5">
                  <c:v>13.44710251694481</c:v>
                </c:pt>
                <c:pt idx="6">
                  <c:v>13.505737719723342</c:v>
                </c:pt>
                <c:pt idx="7">
                  <c:v>13.466968580058914</c:v>
                </c:pt>
                <c:pt idx="8">
                  <c:v>13.444105134246298</c:v>
                </c:pt>
                <c:pt idx="9">
                  <c:v>13.643922138539644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DAC1-4323-8C77-6F5D8A85E5D5}"/>
            </c:ext>
          </c:extLst>
        </c:ser>
        <c:ser>
          <c:idx val="1"/>
          <c:order val="1"/>
          <c:tx>
            <c:v>2002 - 2012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Micro!$D$41:$M$41</c:f>
              <c:numCache>
                <c:formatCode>General</c:formatCode>
                <c:ptCount val="1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</c:numCache>
            </c:numRef>
          </c:cat>
          <c:val>
            <c:numRef>
              <c:f>Micro!$D$43:$M$43</c:f>
              <c:numCache>
                <c:formatCode>0.00</c:formatCode>
                <c:ptCount val="10"/>
                <c:pt idx="0">
                  <c:v>17.523998186112124</c:v>
                </c:pt>
                <c:pt idx="1">
                  <c:v>18.811286677517323</c:v>
                </c:pt>
                <c:pt idx="2">
                  <c:v>19.241257930172083</c:v>
                </c:pt>
                <c:pt idx="3">
                  <c:v>19.743328403805748</c:v>
                </c:pt>
                <c:pt idx="4">
                  <c:v>20.162646135807204</c:v>
                </c:pt>
                <c:pt idx="5">
                  <c:v>20.404667426185561</c:v>
                </c:pt>
                <c:pt idx="6">
                  <c:v>20.372450024826151</c:v>
                </c:pt>
                <c:pt idx="7">
                  <c:v>20.180257388594704</c:v>
                </c:pt>
                <c:pt idx="8">
                  <c:v>19.946578070704192</c:v>
                </c:pt>
                <c:pt idx="9">
                  <c:v>19.893103989843187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DAC1-4323-8C77-6F5D8A85E5D5}"/>
            </c:ext>
          </c:extLst>
        </c:ser>
        <c:ser>
          <c:idx val="2"/>
          <c:order val="2"/>
          <c:tx>
            <c:v>2008 - 2012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Micro!$D$41:$M$41</c:f>
              <c:numCache>
                <c:formatCode>General</c:formatCode>
                <c:ptCount val="1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</c:numCache>
            </c:numRef>
          </c:cat>
          <c:val>
            <c:numRef>
              <c:f>Micro!$D$44:$M$44</c:f>
              <c:numCache>
                <c:formatCode>0.00</c:formatCode>
                <c:ptCount val="10"/>
                <c:pt idx="0">
                  <c:v>30.882992301846059</c:v>
                </c:pt>
                <c:pt idx="1">
                  <c:v>31.181217826138496</c:v>
                </c:pt>
                <c:pt idx="2">
                  <c:v>31.97707661236231</c:v>
                </c:pt>
                <c:pt idx="3">
                  <c:v>32.810681815145728</c:v>
                </c:pt>
                <c:pt idx="4">
                  <c:v>33.362439570573478</c:v>
                </c:pt>
                <c:pt idx="5">
                  <c:v>33.548583489733907</c:v>
                </c:pt>
                <c:pt idx="6">
                  <c:v>33.666307177303054</c:v>
                </c:pt>
                <c:pt idx="7">
                  <c:v>33.259660058467588</c:v>
                </c:pt>
                <c:pt idx="8">
                  <c:v>33.150247268379388</c:v>
                </c:pt>
                <c:pt idx="9">
                  <c:v>32.946591116005884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DAC1-4323-8C77-6F5D8A85E5D5}"/>
            </c:ext>
          </c:extLst>
        </c:ser>
        <c:ser>
          <c:idx val="3"/>
          <c:order val="3"/>
          <c:tx>
            <c:v>2010 - 2012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Micro!$D$41:$M$41</c:f>
              <c:numCache>
                <c:formatCode>General</c:formatCode>
                <c:ptCount val="1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</c:numCache>
            </c:numRef>
          </c:cat>
          <c:val>
            <c:numRef>
              <c:f>Micro!$D$45:$M$45</c:f>
              <c:numCache>
                <c:formatCode>0.00</c:formatCode>
                <c:ptCount val="10"/>
                <c:pt idx="0">
                  <c:v>24.11862573762571</c:v>
                </c:pt>
                <c:pt idx="1">
                  <c:v>23.172594005111534</c:v>
                </c:pt>
                <c:pt idx="2">
                  <c:v>22.187237713954879</c:v>
                </c:pt>
                <c:pt idx="3">
                  <c:v>22.392343366590438</c:v>
                </c:pt>
                <c:pt idx="4">
                  <c:v>22.926790512097828</c:v>
                </c:pt>
                <c:pt idx="5">
                  <c:v>22.884442538879668</c:v>
                </c:pt>
                <c:pt idx="6">
                  <c:v>21.498166855872203</c:v>
                </c:pt>
                <c:pt idx="7">
                  <c:v>19.954979277946915</c:v>
                </c:pt>
                <c:pt idx="8">
                  <c:v>18.330445310705869</c:v>
                </c:pt>
                <c:pt idx="9">
                  <c:v>10.837679778243437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DAC1-4323-8C77-6F5D8A85E5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6490520"/>
        <c:axId val="576485600"/>
      </c:lineChart>
      <c:catAx>
        <c:axId val="576490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6485600"/>
        <c:crosses val="autoZero"/>
        <c:auto val="1"/>
        <c:lblAlgn val="ctr"/>
        <c:lblOffset val="100"/>
        <c:noMultiLvlLbl val="0"/>
      </c:catAx>
      <c:valAx>
        <c:axId val="576485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64905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Employment (% of total</a:t>
            </a:r>
            <a:r>
              <a:rPr lang="en-GB" baseline="0"/>
              <a:t> employmet)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3"/>
          <c:order val="0"/>
          <c:tx>
            <c:v>Agriculture</c:v>
          </c:tx>
          <c:spPr>
            <a:solidFill>
              <a:schemeClr val="accent2">
                <a:shade val="73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Macro!$E$4:$AC$4</c15:sqref>
                  </c15:fullRef>
                </c:ext>
              </c:extLst>
              <c:f>(Macro!$K$4:$S$4,Macro!$U$4,Macro!$AA$4:$AB$4)</c:f>
              <c:strCache>
                <c:ptCount val="1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2006</c:v>
                </c:pt>
                <c:pt idx="10">
                  <c:v>2012</c:v>
                </c:pt>
                <c:pt idx="11">
                  <c:v>2013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Macro!$E$11:$AC$11</c15:sqref>
                  </c15:fullRef>
                </c:ext>
              </c:extLst>
              <c:f>(Macro!$K$11:$S$11,Macro!$U$11,Macro!$AA$11:$AB$11)</c:f>
              <c:numCache>
                <c:formatCode>General</c:formatCode>
                <c:ptCount val="12"/>
                <c:pt idx="0">
                  <c:v>70</c:v>
                </c:pt>
                <c:pt idx="1">
                  <c:v>65.300003051757798</c:v>
                </c:pt>
                <c:pt idx="2">
                  <c:v>64.800003051757798</c:v>
                </c:pt>
                <c:pt idx="3">
                  <c:v>65</c:v>
                </c:pt>
                <c:pt idx="4">
                  <c:v>65.300003051757798</c:v>
                </c:pt>
                <c:pt idx="5">
                  <c:v>64</c:v>
                </c:pt>
                <c:pt idx="6">
                  <c:v>62</c:v>
                </c:pt>
                <c:pt idx="7">
                  <c:v>59.700000762939503</c:v>
                </c:pt>
                <c:pt idx="8">
                  <c:v>57.900001525878899</c:v>
                </c:pt>
                <c:pt idx="9">
                  <c:v>51.700000762939503</c:v>
                </c:pt>
                <c:pt idx="10">
                  <c:v>47.400001525878899</c:v>
                </c:pt>
                <c:pt idx="11">
                  <c:v>46.799999237060497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7E4-483F-B65B-5931B1D843BD}"/>
            </c:ext>
          </c:extLst>
        </c:ser>
        <c:ser>
          <c:idx val="8"/>
          <c:order val="1"/>
          <c:tx>
            <c:v>Service</c:v>
          </c:tx>
          <c:spPr>
            <a:solidFill>
              <a:schemeClr val="accent2">
                <a:tint val="74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Macro!$E$4:$AC$4</c15:sqref>
                  </c15:fullRef>
                </c:ext>
              </c:extLst>
              <c:f>(Macro!$K$4:$S$4,Macro!$U$4,Macro!$AA$4:$AB$4)</c:f>
              <c:strCache>
                <c:ptCount val="1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2006</c:v>
                </c:pt>
                <c:pt idx="10">
                  <c:v>2012</c:v>
                </c:pt>
                <c:pt idx="11">
                  <c:v>2013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Macro!$E$12:$AC$12</c15:sqref>
                  </c15:fullRef>
                </c:ext>
              </c:extLst>
              <c:f>(Macro!$K$12:$S$12,Macro!$U$12,Macro!$AA$12:$AB$12)</c:f>
              <c:numCache>
                <c:formatCode>General</c:formatCode>
                <c:ptCount val="12"/>
                <c:pt idx="0">
                  <c:v>19.399999618530298</c:v>
                </c:pt>
                <c:pt idx="1">
                  <c:v>22</c:v>
                </c:pt>
                <c:pt idx="2">
                  <c:v>23.700000762939499</c:v>
                </c:pt>
                <c:pt idx="3">
                  <c:v>23</c:v>
                </c:pt>
                <c:pt idx="4">
                  <c:v>22.299999237060501</c:v>
                </c:pt>
                <c:pt idx="5">
                  <c:v>22.100000381469702</c:v>
                </c:pt>
                <c:pt idx="6">
                  <c:v>23.299999237060501</c:v>
                </c:pt>
                <c:pt idx="7">
                  <c:v>23.899999618530298</c:v>
                </c:pt>
                <c:pt idx="8">
                  <c:v>24.799999237060501</c:v>
                </c:pt>
                <c:pt idx="9">
                  <c:v>28.200000762939499</c:v>
                </c:pt>
                <c:pt idx="10">
                  <c:v>31.5</c:v>
                </c:pt>
                <c:pt idx="11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7E4-483F-B65B-5931B1D843BD}"/>
            </c:ext>
          </c:extLst>
        </c:ser>
        <c:ser>
          <c:idx val="11"/>
          <c:order val="2"/>
          <c:tx>
            <c:v>Industry</c:v>
          </c:tx>
          <c:spPr>
            <a:solidFill>
              <a:schemeClr val="accent2">
                <a:tint val="41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Macro!$E$4:$AC$4</c15:sqref>
                  </c15:fullRef>
                </c:ext>
              </c:extLst>
              <c:f>(Macro!$K$4:$S$4,Macro!$U$4,Macro!$AA$4:$AB$4)</c:f>
              <c:strCache>
                <c:ptCount val="1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2006</c:v>
                </c:pt>
                <c:pt idx="10">
                  <c:v>2012</c:v>
                </c:pt>
                <c:pt idx="11">
                  <c:v>2013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Macro!$E$13:$AC$13</c15:sqref>
                  </c15:fullRef>
                </c:ext>
              </c:extLst>
              <c:f>(Macro!$K$13:$S$13,Macro!$U$13,Macro!$AA$13:$AB$13)</c:f>
              <c:numCache>
                <c:formatCode>General</c:formatCode>
                <c:ptCount val="12"/>
                <c:pt idx="0">
                  <c:v>10.6000003814697</c:v>
                </c:pt>
                <c:pt idx="1">
                  <c:v>12.699999809265099</c:v>
                </c:pt>
                <c:pt idx="2">
                  <c:v>11.6000003814697</c:v>
                </c:pt>
                <c:pt idx="3">
                  <c:v>12</c:v>
                </c:pt>
                <c:pt idx="4">
                  <c:v>12.3999996185303</c:v>
                </c:pt>
                <c:pt idx="5">
                  <c:v>13.8999996185303</c:v>
                </c:pt>
                <c:pt idx="6">
                  <c:v>14.699999809265099</c:v>
                </c:pt>
                <c:pt idx="7">
                  <c:v>16.399999618530298</c:v>
                </c:pt>
                <c:pt idx="8">
                  <c:v>17.399999618530298</c:v>
                </c:pt>
                <c:pt idx="9">
                  <c:v>20.200000762939499</c:v>
                </c:pt>
                <c:pt idx="10">
                  <c:v>21.100000381469702</c:v>
                </c:pt>
                <c:pt idx="11">
                  <c:v>21.200000762939499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E7E4-483F-B65B-5931B1D843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76464280"/>
        <c:axId val="576462968"/>
      </c:barChart>
      <c:catAx>
        <c:axId val="576464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6462968"/>
        <c:crosses val="autoZero"/>
        <c:auto val="1"/>
        <c:lblAlgn val="ctr"/>
        <c:lblOffset val="100"/>
        <c:noMultiLvlLbl val="0"/>
      </c:catAx>
      <c:valAx>
        <c:axId val="576462968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64642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Sector Share</a:t>
            </a:r>
            <a:r>
              <a:rPr lang="en-GB" baseline="0"/>
              <a:t> (% of GDP)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3"/>
          <c:order val="0"/>
          <c:tx>
            <c:v>Agriculture</c:v>
          </c:tx>
          <c:spPr>
            <a:solidFill>
              <a:schemeClr val="accent2">
                <a:shade val="73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Macro!$E$4:$AC$4</c15:sqref>
                  </c15:fullRef>
                </c:ext>
              </c:extLst>
              <c:f>(Macro!$K$4:$S$4,Macro!$U$4,Macro!$AA$4:$AB$4)</c:f>
              <c:strCache>
                <c:ptCount val="1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2006</c:v>
                </c:pt>
                <c:pt idx="10">
                  <c:v>2012</c:v>
                </c:pt>
                <c:pt idx="11">
                  <c:v>2013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Macro!$E$14:$AC$14</c15:sqref>
                  </c15:fullRef>
                </c:ext>
              </c:extLst>
              <c:f>(Macro!$K$14:$S$14,Macro!$U$14,Macro!$AA$14:$AB$14)</c:f>
              <c:numCache>
                <c:formatCode>General</c:formatCode>
                <c:ptCount val="12"/>
                <c:pt idx="0">
                  <c:v>27.758825390134984</c:v>
                </c:pt>
                <c:pt idx="1">
                  <c:v>25.771706017129237</c:v>
                </c:pt>
                <c:pt idx="2">
                  <c:v>25.779395109941351</c:v>
                </c:pt>
                <c:pt idx="3">
                  <c:v>25.434439811392739</c:v>
                </c:pt>
                <c:pt idx="4">
                  <c:v>22.734921507492562</c:v>
                </c:pt>
                <c:pt idx="5">
                  <c:v>21.524772404078735</c:v>
                </c:pt>
                <c:pt idx="6">
                  <c:v>21.279351528478422</c:v>
                </c:pt>
                <c:pt idx="7">
                  <c:v>20.872300475152596</c:v>
                </c:pt>
                <c:pt idx="8">
                  <c:v>20.044408351237163</c:v>
                </c:pt>
                <c:pt idx="9">
                  <c:v>18.726785453552068</c:v>
                </c:pt>
                <c:pt idx="10">
                  <c:v>19.669817672232771</c:v>
                </c:pt>
                <c:pt idx="11">
                  <c:v>18.380324875804281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DA-4DA3-89F0-DD85472A58BE}"/>
            </c:ext>
          </c:extLst>
        </c:ser>
        <c:ser>
          <c:idx val="8"/>
          <c:order val="1"/>
          <c:tx>
            <c:v>Service</c:v>
          </c:tx>
          <c:spPr>
            <a:solidFill>
              <a:schemeClr val="accent2">
                <a:tint val="74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Macro!$E$4:$AC$4</c15:sqref>
                  </c15:fullRef>
                </c:ext>
              </c:extLst>
              <c:f>(Macro!$K$4:$S$4,Macro!$U$4,Macro!$AA$4:$AB$4)</c:f>
              <c:strCache>
                <c:ptCount val="1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2006</c:v>
                </c:pt>
                <c:pt idx="10">
                  <c:v>2012</c:v>
                </c:pt>
                <c:pt idx="11">
                  <c:v>2013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Macro!$E$15:$AC$15</c15:sqref>
                  </c15:fullRef>
                </c:ext>
              </c:extLst>
              <c:f>(Macro!$K$15:$S$15,Macro!$U$15,Macro!$AA$15:$AB$15)</c:f>
              <c:numCache>
                <c:formatCode>General</c:formatCode>
                <c:ptCount val="12"/>
                <c:pt idx="0">
                  <c:v>42.510917161204816</c:v>
                </c:pt>
                <c:pt idx="1">
                  <c:v>42.15347961535516</c:v>
                </c:pt>
                <c:pt idx="2">
                  <c:v>41.727951952454006</c:v>
                </c:pt>
                <c:pt idx="3">
                  <c:v>40.070805926566251</c:v>
                </c:pt>
                <c:pt idx="4">
                  <c:v>43.067019718593556</c:v>
                </c:pt>
                <c:pt idx="5">
                  <c:v>43.01529236767108</c:v>
                </c:pt>
                <c:pt idx="6">
                  <c:v>43.021428879403267</c:v>
                </c:pt>
                <c:pt idx="7">
                  <c:v>42.454462027036001</c:v>
                </c:pt>
                <c:pt idx="8">
                  <c:v>42.506733210662119</c:v>
                </c:pt>
                <c:pt idx="9">
                  <c:v>42.688483512549865</c:v>
                </c:pt>
                <c:pt idx="10">
                  <c:v>41.704291495181359</c:v>
                </c:pt>
                <c:pt idx="11">
                  <c:v>43.313323635381565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DA-4DA3-89F0-DD85472A58BE}"/>
            </c:ext>
          </c:extLst>
        </c:ser>
        <c:ser>
          <c:idx val="11"/>
          <c:order val="2"/>
          <c:tx>
            <c:v>Industry</c:v>
          </c:tx>
          <c:spPr>
            <a:solidFill>
              <a:schemeClr val="accent2">
                <a:tint val="41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Macro!$E$4:$AC$4</c15:sqref>
                  </c15:fullRef>
                </c:ext>
              </c:extLst>
              <c:f>(Macro!$K$4:$S$4,Macro!$U$4,Macro!$AA$4:$AB$4)</c:f>
              <c:strCache>
                <c:ptCount val="1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2006</c:v>
                </c:pt>
                <c:pt idx="10">
                  <c:v>2012</c:v>
                </c:pt>
                <c:pt idx="11">
                  <c:v>2013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Macro!$E$16:$AC$16</c15:sqref>
                  </c15:fullRef>
                </c:ext>
              </c:extLst>
              <c:f>(Macro!$K$16:$S$16,Macro!$U$16,Macro!$AA$16:$AB$16)</c:f>
              <c:numCache>
                <c:formatCode>General</c:formatCode>
                <c:ptCount val="12"/>
                <c:pt idx="0">
                  <c:v>29.73025744869696</c:v>
                </c:pt>
                <c:pt idx="1">
                  <c:v>32.0748143675156</c:v>
                </c:pt>
                <c:pt idx="2">
                  <c:v>32.491266731689137</c:v>
                </c:pt>
                <c:pt idx="3">
                  <c:v>34.494752164586806</c:v>
                </c:pt>
                <c:pt idx="4">
                  <c:v>34.198058773913878</c:v>
                </c:pt>
                <c:pt idx="5">
                  <c:v>35.459935228250181</c:v>
                </c:pt>
                <c:pt idx="6">
                  <c:v>35.699219592118311</c:v>
                </c:pt>
                <c:pt idx="7">
                  <c:v>36.6732374978114</c:v>
                </c:pt>
                <c:pt idx="8">
                  <c:v>37.448858438100721</c:v>
                </c:pt>
                <c:pt idx="9">
                  <c:v>38.584731033898066</c:v>
                </c:pt>
                <c:pt idx="10">
                  <c:v>38.625890832585867</c:v>
                </c:pt>
                <c:pt idx="11">
                  <c:v>38.306351488814158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7DA-4DA3-89F0-DD85472A58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76464280"/>
        <c:axId val="576462968"/>
      </c:barChart>
      <c:catAx>
        <c:axId val="576464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6462968"/>
        <c:crosses val="autoZero"/>
        <c:auto val="1"/>
        <c:lblAlgn val="ctr"/>
        <c:lblOffset val="100"/>
        <c:noMultiLvlLbl val="0"/>
      </c:catAx>
      <c:valAx>
        <c:axId val="576462968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64642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Macroeconomy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2"/>
          <c:order val="2"/>
          <c:tx>
            <c:v>GDP per capita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Macro!$E$4:$AC$4</c:f>
              <c:strCache>
                <c:ptCount val="25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</c:strCache>
            </c:strRef>
          </c:cat>
          <c:val>
            <c:numRef>
              <c:f>Macro!$E$5:$AC$5</c:f>
              <c:numCache>
                <c:formatCode>General</c:formatCode>
                <c:ptCount val="25"/>
                <c:pt idx="0">
                  <c:v>301.31239905286048</c:v>
                </c:pt>
                <c:pt idx="1">
                  <c:v>313.45342346015303</c:v>
                </c:pt>
                <c:pt idx="2">
                  <c:v>334.54617410558984</c:v>
                </c:pt>
                <c:pt idx="3">
                  <c:v>355.35256501339597</c:v>
                </c:pt>
                <c:pt idx="4">
                  <c:v>380.31830522087483</c:v>
                </c:pt>
                <c:pt idx="5">
                  <c:v>409.82649749803079</c:v>
                </c:pt>
                <c:pt idx="6">
                  <c:v>440.99170333306012</c:v>
                </c:pt>
                <c:pt idx="7">
                  <c:v>469.5591147678158</c:v>
                </c:pt>
                <c:pt idx="8">
                  <c:v>489.06169712025627</c:v>
                </c:pt>
                <c:pt idx="9">
                  <c:v>504.77857001657793</c:v>
                </c:pt>
                <c:pt idx="10">
                  <c:v>531.85839666916149</c:v>
                </c:pt>
                <c:pt idx="11">
                  <c:v>557.68670770379799</c:v>
                </c:pt>
                <c:pt idx="12">
                  <c:v>586.09955006530708</c:v>
                </c:pt>
                <c:pt idx="13">
                  <c:v>619.29610393429334</c:v>
                </c:pt>
                <c:pt idx="14">
                  <c:v>658.04453433695392</c:v>
                </c:pt>
                <c:pt idx="15">
                  <c:v>699.49977897636325</c:v>
                </c:pt>
                <c:pt idx="16">
                  <c:v>740.05509801181665</c:v>
                </c:pt>
                <c:pt idx="17">
                  <c:v>784.27620526537987</c:v>
                </c:pt>
                <c:pt idx="18">
                  <c:v>819.91615824292592</c:v>
                </c:pt>
                <c:pt idx="19">
                  <c:v>855.07004771290747</c:v>
                </c:pt>
                <c:pt idx="20">
                  <c:v>900.49369266672272</c:v>
                </c:pt>
                <c:pt idx="21">
                  <c:v>946.5846601417071</c:v>
                </c:pt>
                <c:pt idx="22">
                  <c:v>985.6107384577632</c:v>
                </c:pt>
                <c:pt idx="23">
                  <c:v>1028.0487962315074</c:v>
                </c:pt>
                <c:pt idx="24">
                  <c:v>1077.9221576187426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85E-466F-90B0-6DE75EFE26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6512984"/>
        <c:axId val="446508392"/>
      </c:barChart>
      <c:lineChart>
        <c:grouping val="standard"/>
        <c:varyColors val="0"/>
        <c:ser>
          <c:idx val="0"/>
          <c:order val="0"/>
          <c:tx>
            <c:v>GDP per capita (annual %)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Macro!$E$4:$AC$4</c:f>
              <c:strCache>
                <c:ptCount val="25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</c:strCache>
            </c:strRef>
          </c:cat>
          <c:val>
            <c:numRef>
              <c:f>Macro!$E$6:$AC$6</c:f>
              <c:numCache>
                <c:formatCode>General</c:formatCode>
                <c:ptCount val="25"/>
                <c:pt idx="0">
                  <c:v>3.1224958476514502</c:v>
                </c:pt>
                <c:pt idx="1">
                  <c:v>4.0293809499563906</c:v>
                </c:pt>
                <c:pt idx="2">
                  <c:v>6.7291498726024201</c:v>
                </c:pt>
                <c:pt idx="3">
                  <c:v>6.2192882532380054</c:v>
                </c:pt>
                <c:pt idx="4">
                  <c:v>7.0256254394949167</c:v>
                </c:pt>
                <c:pt idx="5">
                  <c:v>7.7588146224039036</c:v>
                </c:pt>
                <c:pt idx="6">
                  <c:v>7.6044877589153401</c:v>
                </c:pt>
                <c:pt idx="7">
                  <c:v>6.4779929460895289</c:v>
                </c:pt>
                <c:pt idx="8">
                  <c:v>4.1533817019150092</c:v>
                </c:pt>
                <c:pt idx="9">
                  <c:v>3.213678967064368</c:v>
                </c:pt>
                <c:pt idx="10">
                  <c:v>5.3646941968424215</c:v>
                </c:pt>
                <c:pt idx="11">
                  <c:v>4.8562382762761729</c:v>
                </c:pt>
                <c:pt idx="12">
                  <c:v>5.0947677197642491</c:v>
                </c:pt>
                <c:pt idx="13">
                  <c:v>5.6639787328427929</c:v>
                </c:pt>
                <c:pt idx="14">
                  <c:v>6.2568503429131255</c:v>
                </c:pt>
                <c:pt idx="15">
                  <c:v>6.2997627783930596</c:v>
                </c:pt>
                <c:pt idx="16">
                  <c:v>5.7977600929054631</c:v>
                </c:pt>
                <c:pt idx="17">
                  <c:v>5.9753803969953907</c:v>
                </c:pt>
                <c:pt idx="18">
                  <c:v>4.5443113967083235</c:v>
                </c:pt>
                <c:pt idx="19">
                  <c:v>4.2874980711827817</c:v>
                </c:pt>
                <c:pt idx="20">
                  <c:v>5.3122717928562508</c:v>
                </c:pt>
                <c:pt idx="21">
                  <c:v>5.1184109172925503</c:v>
                </c:pt>
                <c:pt idx="22">
                  <c:v>4.1228302083633963</c:v>
                </c:pt>
                <c:pt idx="23">
                  <c:v>4.3057625204194494</c:v>
                </c:pt>
                <c:pt idx="24">
                  <c:v>4.8512640226859673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85E-466F-90B0-6DE75EFE266A}"/>
            </c:ext>
          </c:extLst>
        </c:ser>
        <c:ser>
          <c:idx val="1"/>
          <c:order val="1"/>
          <c:tx>
            <c:v>Inflation (annal %)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Macro!$E$4:$AC$4</c:f>
              <c:strCache>
                <c:ptCount val="25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</c:strCache>
            </c:strRef>
          </c:cat>
          <c:val>
            <c:numRef>
              <c:f>Macro!$E$7:$AC$7</c:f>
              <c:numCache>
                <c:formatCode>General</c:formatCode>
                <c:ptCount val="25"/>
                <c:pt idx="6">
                  <c:v>5.6750000000000096</c:v>
                </c:pt>
                <c:pt idx="7">
                  <c:v>3.2095260626136799</c:v>
                </c:pt>
                <c:pt idx="8">
                  <c:v>7.2661980440097498</c:v>
                </c:pt>
                <c:pt idx="9">
                  <c:v>4.1171023577171901</c:v>
                </c:pt>
                <c:pt idx="10">
                  <c:v>-1.71033727851104</c:v>
                </c:pt>
                <c:pt idx="11">
                  <c:v>-0.43154451172824598</c:v>
                </c:pt>
                <c:pt idx="12">
                  <c:v>3.8308283816847801</c:v>
                </c:pt>
                <c:pt idx="13">
                  <c:v>3.2198899531281802</c:v>
                </c:pt>
                <c:pt idx="14">
                  <c:v>7.7591312931885499</c:v>
                </c:pt>
                <c:pt idx="15">
                  <c:v>8.2814217662147502</c:v>
                </c:pt>
                <c:pt idx="16">
                  <c:v>7.3857868020304496</c:v>
                </c:pt>
                <c:pt idx="17">
                  <c:v>8.3037894902698905</c:v>
                </c:pt>
                <c:pt idx="18">
                  <c:v>23.116316287190301</c:v>
                </c:pt>
                <c:pt idx="19">
                  <c:v>7.0545584990910504</c:v>
                </c:pt>
                <c:pt idx="20">
                  <c:v>8.8616003609539309</c:v>
                </c:pt>
                <c:pt idx="21">
                  <c:v>18.6774771205401</c:v>
                </c:pt>
                <c:pt idx="22">
                  <c:v>9.0942160785740196</c:v>
                </c:pt>
                <c:pt idx="23">
                  <c:v>6.5922558981653596</c:v>
                </c:pt>
                <c:pt idx="24">
                  <c:v>4.0858999407279502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85E-466F-90B0-6DE75EFE26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5431656"/>
        <c:axId val="535430672"/>
      </c:lineChart>
      <c:catAx>
        <c:axId val="446512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6508392"/>
        <c:crosses val="autoZero"/>
        <c:auto val="1"/>
        <c:lblAlgn val="ctr"/>
        <c:lblOffset val="100"/>
        <c:noMultiLvlLbl val="0"/>
      </c:catAx>
      <c:valAx>
        <c:axId val="446508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6512984"/>
        <c:crosses val="autoZero"/>
        <c:crossBetween val="between"/>
      </c:valAx>
      <c:valAx>
        <c:axId val="535430672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5431656"/>
        <c:crosses val="max"/>
        <c:crossBetween val="between"/>
      </c:valAx>
      <c:catAx>
        <c:axId val="5354316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354306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Growth Rate by Sectors (%)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Agriculture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Macro!$E$4:$AC$4</c:f>
              <c:strCache>
                <c:ptCount val="25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</c:strCache>
            </c:strRef>
          </c:cat>
          <c:val>
            <c:numRef>
              <c:f>Macro!$E$8:$AC$8</c:f>
              <c:numCache>
                <c:formatCode>General</c:formatCode>
                <c:ptCount val="25"/>
                <c:pt idx="0">
                  <c:v>0.99546270062398889</c:v>
                </c:pt>
                <c:pt idx="1">
                  <c:v>2.1760291487406818</c:v>
                </c:pt>
                <c:pt idx="2">
                  <c:v>6.8783967491263525</c:v>
                </c:pt>
                <c:pt idx="3">
                  <c:v>3.2788979392753816</c:v>
                </c:pt>
                <c:pt idx="4">
                  <c:v>3.3669001026371888</c:v>
                </c:pt>
                <c:pt idx="5">
                  <c:v>4.8010939040739657</c:v>
                </c:pt>
                <c:pt idx="6">
                  <c:v>4.399928633331939</c:v>
                </c:pt>
                <c:pt idx="7">
                  <c:v>4.261966257082193</c:v>
                </c:pt>
                <c:pt idx="8">
                  <c:v>3.5903144314615218</c:v>
                </c:pt>
                <c:pt idx="9">
                  <c:v>5.2345083970902095</c:v>
                </c:pt>
                <c:pt idx="10">
                  <c:v>4.634211842439683</c:v>
                </c:pt>
                <c:pt idx="11">
                  <c:v>3.1715750988352056</c:v>
                </c:pt>
                <c:pt idx="12">
                  <c:v>4.186935252588313</c:v>
                </c:pt>
                <c:pt idx="13">
                  <c:v>3.7134475003868914</c:v>
                </c:pt>
                <c:pt idx="14">
                  <c:v>4.4579900630188831</c:v>
                </c:pt>
                <c:pt idx="15">
                  <c:v>4.1893218489668129</c:v>
                </c:pt>
                <c:pt idx="16">
                  <c:v>3.7980111490004731</c:v>
                </c:pt>
                <c:pt idx="17">
                  <c:v>3.9552484184907968</c:v>
                </c:pt>
                <c:pt idx="18">
                  <c:v>4.6922858571795558</c:v>
                </c:pt>
                <c:pt idx="19">
                  <c:v>1.9098181592823522</c:v>
                </c:pt>
                <c:pt idx="20">
                  <c:v>3.2912040298182177</c:v>
                </c:pt>
                <c:pt idx="21">
                  <c:v>4.0230886036202804</c:v>
                </c:pt>
                <c:pt idx="22">
                  <c:v>2.6805990845354444</c:v>
                </c:pt>
                <c:pt idx="23">
                  <c:v>2.6390975026067167</c:v>
                </c:pt>
                <c:pt idx="24">
                  <c:v>3.4949262147436286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F4F-4371-A90A-F8E21BE10C3E}"/>
            </c:ext>
          </c:extLst>
        </c:ser>
        <c:ser>
          <c:idx val="1"/>
          <c:order val="1"/>
          <c:tx>
            <c:v>Service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Macro!$E$4:$AC$4</c:f>
              <c:strCache>
                <c:ptCount val="25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</c:strCache>
            </c:strRef>
          </c:cat>
          <c:val>
            <c:numRef>
              <c:f>Macro!$E$9:$AC$9</c:f>
              <c:numCache>
                <c:formatCode>General</c:formatCode>
                <c:ptCount val="25"/>
                <c:pt idx="0">
                  <c:v>10.217489866201745</c:v>
                </c:pt>
                <c:pt idx="1">
                  <c:v>7.7411010802053539</c:v>
                </c:pt>
                <c:pt idx="2">
                  <c:v>7.4599386068849469</c:v>
                </c:pt>
                <c:pt idx="3">
                  <c:v>8.6248787373845062</c:v>
                </c:pt>
                <c:pt idx="4">
                  <c:v>9.5747935508420312</c:v>
                </c:pt>
                <c:pt idx="5">
                  <c:v>9.8326234778870543</c:v>
                </c:pt>
                <c:pt idx="6">
                  <c:v>8.8006673454551958</c:v>
                </c:pt>
                <c:pt idx="7">
                  <c:v>7.1754717962482175</c:v>
                </c:pt>
                <c:pt idx="8">
                  <c:v>5.0390958908794516</c:v>
                </c:pt>
                <c:pt idx="9">
                  <c:v>2.2521598072803926</c:v>
                </c:pt>
                <c:pt idx="10">
                  <c:v>5.3163125795618669</c:v>
                </c:pt>
                <c:pt idx="11">
                  <c:v>5.9859625302484574</c:v>
                </c:pt>
                <c:pt idx="12">
                  <c:v>6.7818393326845268</c:v>
                </c:pt>
                <c:pt idx="13">
                  <c:v>6.5411355847915189</c:v>
                </c:pt>
                <c:pt idx="14">
                  <c:v>7.0914192827759024</c:v>
                </c:pt>
                <c:pt idx="17">
                  <c:v>8.5374604473697815</c:v>
                </c:pt>
                <c:pt idx="18">
                  <c:v>7.5531388107473703</c:v>
                </c:pt>
                <c:pt idx="19">
                  <c:v>6.5471179695812509</c:v>
                </c:pt>
                <c:pt idx="20">
                  <c:v>7.1914967562557877</c:v>
                </c:pt>
                <c:pt idx="21">
                  <c:v>6.8266043573978408</c:v>
                </c:pt>
                <c:pt idx="22">
                  <c:v>5.9012061405727394</c:v>
                </c:pt>
                <c:pt idx="23">
                  <c:v>6.5700076043302573</c:v>
                </c:pt>
                <c:pt idx="24">
                  <c:v>5.9621978494816403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F4F-4371-A90A-F8E21BE10C3E}"/>
            </c:ext>
          </c:extLst>
        </c:ser>
        <c:ser>
          <c:idx val="2"/>
          <c:order val="2"/>
          <c:tx>
            <c:v>Industry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Macro!$E$4:$AC$4</c:f>
              <c:strCache>
                <c:ptCount val="25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</c:strCache>
            </c:strRef>
          </c:cat>
          <c:val>
            <c:numRef>
              <c:f>Macro!$E$10:$AC$10</c:f>
              <c:numCache>
                <c:formatCode>General</c:formatCode>
                <c:ptCount val="25"/>
                <c:pt idx="0">
                  <c:v>2.2656601283970872</c:v>
                </c:pt>
                <c:pt idx="1">
                  <c:v>7.7119907844437847</c:v>
                </c:pt>
                <c:pt idx="2">
                  <c:v>12.788190636556806</c:v>
                </c:pt>
                <c:pt idx="3">
                  <c:v>12.624201921889338</c:v>
                </c:pt>
                <c:pt idx="4">
                  <c:v>13.389365657421635</c:v>
                </c:pt>
                <c:pt idx="5">
                  <c:v>13.601084106308178</c:v>
                </c:pt>
                <c:pt idx="6">
                  <c:v>14.459431230888669</c:v>
                </c:pt>
                <c:pt idx="7">
                  <c:v>12.620871169302589</c:v>
                </c:pt>
                <c:pt idx="8">
                  <c:v>8.3339909451614318</c:v>
                </c:pt>
                <c:pt idx="9">
                  <c:v>7.6843115665673878</c:v>
                </c:pt>
                <c:pt idx="10">
                  <c:v>10.069626391722352</c:v>
                </c:pt>
                <c:pt idx="11">
                  <c:v>8.5695664707283044</c:v>
                </c:pt>
                <c:pt idx="12">
                  <c:v>7.241839481716454</c:v>
                </c:pt>
                <c:pt idx="13">
                  <c:v>9.3802208022596858</c:v>
                </c:pt>
                <c:pt idx="14">
                  <c:v>9.9272130347322474</c:v>
                </c:pt>
                <c:pt idx="15">
                  <c:v>8.419427961625388</c:v>
                </c:pt>
                <c:pt idx="16">
                  <c:v>7.2899807767259546</c:v>
                </c:pt>
                <c:pt idx="17">
                  <c:v>7.3640284580502424</c:v>
                </c:pt>
                <c:pt idx="18">
                  <c:v>4.1333392592677569</c:v>
                </c:pt>
                <c:pt idx="19">
                  <c:v>5.9758043531237206</c:v>
                </c:pt>
                <c:pt idx="20">
                  <c:v>7.1675503064049479</c:v>
                </c:pt>
                <c:pt idx="21">
                  <c:v>6.6783528750012096</c:v>
                </c:pt>
                <c:pt idx="22">
                  <c:v>5.7498119305358983</c:v>
                </c:pt>
                <c:pt idx="23">
                  <c:v>5.4324558990406047</c:v>
                </c:pt>
                <c:pt idx="24">
                  <c:v>7.1416486435250164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F4F-4371-A90A-F8E21BE10C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0037384"/>
        <c:axId val="530043616"/>
      </c:lineChart>
      <c:catAx>
        <c:axId val="530037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0043616"/>
        <c:crosses val="autoZero"/>
        <c:auto val="1"/>
        <c:lblAlgn val="ctr"/>
        <c:lblOffset val="100"/>
        <c:noMultiLvlLbl val="0"/>
      </c:catAx>
      <c:valAx>
        <c:axId val="530043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00373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ja-JP"/>
            </a:pPr>
            <a:r>
              <a:rPr lang="en-GB"/>
              <a:t>Growth Incidence Curve (1985-2009)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Data!$A$35</c:f>
              <c:strCache>
                <c:ptCount val="1"/>
                <c:pt idx="0">
                  <c:v>1985-1992</c:v>
                </c:pt>
              </c:strCache>
            </c:strRef>
          </c:tx>
          <c:marker>
            <c:symbol val="none"/>
          </c:marker>
          <c:cat>
            <c:numRef>
              <c:f>Data!$B$34:$L$34</c:f>
              <c:numCache>
                <c:formatCode>General</c:formatCod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Data!$B$35:$L$35</c:f>
              <c:numCache>
                <c:formatCode>General</c:formatCode>
                <c:ptCount val="11"/>
                <c:pt idx="1">
                  <c:v>-5.6814607745847709</c:v>
                </c:pt>
                <c:pt idx="2">
                  <c:v>-3.4086133285581752</c:v>
                </c:pt>
                <c:pt idx="3">
                  <c:v>-2.1314504204506899</c:v>
                </c:pt>
                <c:pt idx="4">
                  <c:v>-1.235293808431144</c:v>
                </c:pt>
                <c:pt idx="5">
                  <c:v>-0.55395454250511411</c:v>
                </c:pt>
                <c:pt idx="6">
                  <c:v>2.8586724639071196E-2</c:v>
                </c:pt>
                <c:pt idx="7">
                  <c:v>0.5353917996189439</c:v>
                </c:pt>
                <c:pt idx="8">
                  <c:v>1.056470507129847</c:v>
                </c:pt>
                <c:pt idx="9">
                  <c:v>1.6073402966641441</c:v>
                </c:pt>
                <c:pt idx="10">
                  <c:v>2.4422345392106166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38B3-42AF-8CBD-0525C74B240D}"/>
            </c:ext>
          </c:extLst>
        </c:ser>
        <c:ser>
          <c:idx val="0"/>
          <c:order val="1"/>
          <c:tx>
            <c:strRef>
              <c:f>Data!$A$36</c:f>
              <c:strCache>
                <c:ptCount val="1"/>
                <c:pt idx="0">
                  <c:v>1992-1996</c:v>
                </c:pt>
              </c:strCache>
            </c:strRef>
          </c:tx>
          <c:marker>
            <c:symbol val="none"/>
          </c:marker>
          <c:cat>
            <c:numRef>
              <c:f>Data!$B$34:$L$34</c:f>
              <c:numCache>
                <c:formatCode>General</c:formatCod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Data!$B$36:$L$36</c:f>
              <c:numCache>
                <c:formatCode>General</c:formatCode>
                <c:ptCount val="11"/>
                <c:pt idx="1">
                  <c:v>10.852431008065999</c:v>
                </c:pt>
                <c:pt idx="2">
                  <c:v>7.4702649230591511</c:v>
                </c:pt>
                <c:pt idx="3">
                  <c:v>4.1575959371857216</c:v>
                </c:pt>
                <c:pt idx="4">
                  <c:v>1.9901930333880542</c:v>
                </c:pt>
                <c:pt idx="5">
                  <c:v>0.64211274952838426</c:v>
                </c:pt>
                <c:pt idx="6">
                  <c:v>-0.41855959854353647</c:v>
                </c:pt>
                <c:pt idx="7">
                  <c:v>-1.2089574132185064</c:v>
                </c:pt>
                <c:pt idx="8">
                  <c:v>-1.8760288801888581</c:v>
                </c:pt>
                <c:pt idx="9">
                  <c:v>-2.3362906911488248</c:v>
                </c:pt>
                <c:pt idx="10">
                  <c:v>6.6953161323965018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38B3-42AF-8CBD-0525C74B240D}"/>
            </c:ext>
          </c:extLst>
        </c:ser>
        <c:ser>
          <c:idx val="2"/>
          <c:order val="2"/>
          <c:tx>
            <c:strRef>
              <c:f>Data!$A$37</c:f>
              <c:strCache>
                <c:ptCount val="1"/>
                <c:pt idx="0">
                  <c:v>1996-2003</c:v>
                </c:pt>
              </c:strCache>
            </c:strRef>
          </c:tx>
          <c:marker>
            <c:symbol val="none"/>
          </c:marker>
          <c:cat>
            <c:numRef>
              <c:f>Data!$B$34:$L$34</c:f>
              <c:numCache>
                <c:formatCode>General</c:formatCod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Data!$B$37:$L$37</c:f>
              <c:numCache>
                <c:formatCode>General</c:formatCode>
                <c:ptCount val="11"/>
                <c:pt idx="1">
                  <c:v>4.0156120913870286</c:v>
                </c:pt>
                <c:pt idx="2">
                  <c:v>3.2636162120390262</c:v>
                </c:pt>
                <c:pt idx="3">
                  <c:v>3.9073763755272433</c:v>
                </c:pt>
                <c:pt idx="4">
                  <c:v>4.3350362066707326</c:v>
                </c:pt>
                <c:pt idx="5">
                  <c:v>4.5113922160183737</c:v>
                </c:pt>
                <c:pt idx="6">
                  <c:v>4.5737405523003964</c:v>
                </c:pt>
                <c:pt idx="7">
                  <c:v>4.5830451755413764</c:v>
                </c:pt>
                <c:pt idx="8">
                  <c:v>4.5211817448860776</c:v>
                </c:pt>
                <c:pt idx="9">
                  <c:v>4.4623938748607674</c:v>
                </c:pt>
                <c:pt idx="10">
                  <c:v>0.90332812533327878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38B3-42AF-8CBD-0525C74B240D}"/>
            </c:ext>
          </c:extLst>
        </c:ser>
        <c:ser>
          <c:idx val="3"/>
          <c:order val="3"/>
          <c:tx>
            <c:strRef>
              <c:f>Data!$A$38</c:f>
              <c:strCache>
                <c:ptCount val="1"/>
                <c:pt idx="0">
                  <c:v>2003-2009</c:v>
                </c:pt>
              </c:strCache>
            </c:strRef>
          </c:tx>
          <c:marker>
            <c:symbol val="none"/>
          </c:marker>
          <c:cat>
            <c:numRef>
              <c:f>Data!$B$34:$L$34</c:f>
              <c:numCache>
                <c:formatCode>General</c:formatCod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Data!$B$38:$L$38</c:f>
              <c:numCache>
                <c:formatCode>General</c:formatCode>
                <c:ptCount val="11"/>
                <c:pt idx="1">
                  <c:v>8.8833528709639994E-2</c:v>
                </c:pt>
                <c:pt idx="2">
                  <c:v>-0.52589055489142855</c:v>
                </c:pt>
                <c:pt idx="3">
                  <c:v>-0.47575153488238253</c:v>
                </c:pt>
                <c:pt idx="4">
                  <c:v>-0.28990183350958404</c:v>
                </c:pt>
                <c:pt idx="5">
                  <c:v>-2.3638847816981463E-2</c:v>
                </c:pt>
                <c:pt idx="6">
                  <c:v>0.34868073145527945</c:v>
                </c:pt>
                <c:pt idx="7">
                  <c:v>0.72906562566178978</c:v>
                </c:pt>
                <c:pt idx="8">
                  <c:v>1.2410157002994369</c:v>
                </c:pt>
                <c:pt idx="9">
                  <c:v>1.9042172382215659</c:v>
                </c:pt>
                <c:pt idx="10">
                  <c:v>5.8012969750673573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38B3-42AF-8CBD-0525C74B240D}"/>
            </c:ext>
          </c:extLst>
        </c:ser>
        <c:ser>
          <c:idx val="4"/>
          <c:order val="4"/>
          <c:tx>
            <c:strRef>
              <c:f>Data!$A$39</c:f>
              <c:strCache>
                <c:ptCount val="1"/>
                <c:pt idx="0">
                  <c:v>1985-2009</c:v>
                </c:pt>
              </c:strCache>
            </c:strRef>
          </c:tx>
          <c:marker>
            <c:symbol val="none"/>
          </c:marker>
          <c:cat>
            <c:numRef>
              <c:f>Data!$B$34:$L$34</c:f>
              <c:numCache>
                <c:formatCode>General</c:formatCod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Data!$B$39:$L$39</c:f>
              <c:numCache>
                <c:formatCode>General</c:formatCode>
                <c:ptCount val="11"/>
                <c:pt idx="1">
                  <c:v>0.44978556470543407</c:v>
                </c:pt>
                <c:pt idx="2">
                  <c:v>0.70599293637467064</c:v>
                </c:pt>
                <c:pt idx="3">
                  <c:v>0.91049832129060926</c:v>
                </c:pt>
                <c:pt idx="4">
                  <c:v>1.0526952153657214</c:v>
                </c:pt>
                <c:pt idx="5">
                  <c:v>1.1816807965836251</c:v>
                </c:pt>
                <c:pt idx="6">
                  <c:v>1.3114701043799424</c:v>
                </c:pt>
                <c:pt idx="7">
                  <c:v>1.4443679286861588</c:v>
                </c:pt>
                <c:pt idx="8">
                  <c:v>1.6204805214307603</c:v>
                </c:pt>
                <c:pt idx="9">
                  <c:v>1.8992351034455033</c:v>
                </c:pt>
                <c:pt idx="10">
                  <c:v>4.5113646889666512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38B3-42AF-8CBD-0525C74B24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0274048"/>
        <c:axId val="110275968"/>
      </c:lineChart>
      <c:catAx>
        <c:axId val="1102740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lang="ja-JP"/>
                </a:pPr>
                <a:r>
                  <a:rPr lang="en-GB"/>
                  <a:t>Consumption Percentile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ja-JP"/>
            </a:pPr>
            <a:endParaRPr lang="en-US"/>
          </a:p>
        </c:txPr>
        <c:crossAx val="110275968"/>
        <c:crosses val="autoZero"/>
        <c:auto val="1"/>
        <c:lblAlgn val="ctr"/>
        <c:lblOffset val="100"/>
        <c:noMultiLvlLbl val="0"/>
      </c:catAx>
      <c:valAx>
        <c:axId val="110275968"/>
        <c:scaling>
          <c:orientation val="minMax"/>
          <c:max val="11"/>
          <c:min val="-6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ja-JP"/>
                </a:pPr>
                <a:r>
                  <a:rPr lang="en-GB"/>
                  <a:t>Average Annual</a:t>
                </a:r>
                <a:r>
                  <a:rPr lang="en-GB" baseline="0"/>
                  <a:t> Consumption Growth (%)</a:t>
                </a:r>
                <a:endParaRPr lang="en-GB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ja-JP"/>
            </a:pPr>
            <a:endParaRPr lang="en-US"/>
          </a:p>
        </c:txPr>
        <c:crossAx val="11027404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ja-JP"/>
            </a:pPr>
            <a:r>
              <a:rPr lang="en-GB"/>
              <a:t>Consumption Share by Percentile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Data!$A$12</c:f>
              <c:strCache>
                <c:ptCount val="1"/>
                <c:pt idx="0">
                  <c:v>1985</c:v>
                </c:pt>
              </c:strCache>
            </c:strRef>
          </c:tx>
          <c:invertIfNegative val="0"/>
          <c:cat>
            <c:numRef>
              <c:f>Data!$C$11:$L$11</c:f>
              <c:numCache>
                <c:formatCode>General</c:formatCode>
                <c:ptCount val="1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</c:numCache>
            </c:numRef>
          </c:cat>
          <c:val>
            <c:numRef>
              <c:f>Data!$C$12:$L$12</c:f>
              <c:numCache>
                <c:formatCode>General</c:formatCode>
                <c:ptCount val="10"/>
                <c:pt idx="0">
                  <c:v>2.4700000000000002</c:v>
                </c:pt>
                <c:pt idx="1">
                  <c:v>3.55</c:v>
                </c:pt>
                <c:pt idx="2">
                  <c:v>4.63</c:v>
                </c:pt>
                <c:pt idx="3">
                  <c:v>5.78</c:v>
                </c:pt>
                <c:pt idx="4">
                  <c:v>7.03</c:v>
                </c:pt>
                <c:pt idx="5">
                  <c:v>8.49</c:v>
                </c:pt>
                <c:pt idx="6">
                  <c:v>10.29</c:v>
                </c:pt>
                <c:pt idx="7">
                  <c:v>12.75</c:v>
                </c:pt>
                <c:pt idx="8">
                  <c:v>16.8</c:v>
                </c:pt>
                <c:pt idx="9">
                  <c:v>28.21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D5-44AA-AE32-7FB20E5E95CB}"/>
            </c:ext>
          </c:extLst>
        </c:ser>
        <c:ser>
          <c:idx val="1"/>
          <c:order val="1"/>
          <c:tx>
            <c:strRef>
              <c:f>Data!$A$13</c:f>
              <c:strCache>
                <c:ptCount val="1"/>
                <c:pt idx="0">
                  <c:v>1992</c:v>
                </c:pt>
              </c:strCache>
            </c:strRef>
          </c:tx>
          <c:invertIfNegative val="0"/>
          <c:cat>
            <c:numRef>
              <c:f>Data!$C$11:$L$11</c:f>
              <c:numCache>
                <c:formatCode>General</c:formatCode>
                <c:ptCount val="1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</c:numCache>
            </c:numRef>
          </c:cat>
          <c:val>
            <c:numRef>
              <c:f>Data!$C$13:$L$13</c:f>
              <c:numCache>
                <c:formatCode>General</c:formatCode>
                <c:ptCount val="10"/>
                <c:pt idx="0">
                  <c:v>1.42</c:v>
                </c:pt>
                <c:pt idx="1">
                  <c:v>2.58</c:v>
                </c:pt>
                <c:pt idx="2">
                  <c:v>3.76</c:v>
                </c:pt>
                <c:pt idx="3">
                  <c:v>5.04</c:v>
                </c:pt>
                <c:pt idx="4">
                  <c:v>6.45</c:v>
                </c:pt>
                <c:pt idx="5">
                  <c:v>8.1199999999999992</c:v>
                </c:pt>
                <c:pt idx="6">
                  <c:v>10.19</c:v>
                </c:pt>
                <c:pt idx="7">
                  <c:v>13.07</c:v>
                </c:pt>
                <c:pt idx="8">
                  <c:v>17.84</c:v>
                </c:pt>
                <c:pt idx="9">
                  <c:v>31.53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3D5-44AA-AE32-7FB20E5E95CB}"/>
            </c:ext>
          </c:extLst>
        </c:ser>
        <c:ser>
          <c:idx val="2"/>
          <c:order val="2"/>
          <c:tx>
            <c:strRef>
              <c:f>Data!$A$14</c:f>
              <c:strCache>
                <c:ptCount val="1"/>
                <c:pt idx="0">
                  <c:v>1996</c:v>
                </c:pt>
              </c:strCache>
            </c:strRef>
          </c:tx>
          <c:invertIfNegative val="0"/>
          <c:cat>
            <c:numRef>
              <c:f>Data!$C$11:$L$11</c:f>
              <c:numCache>
                <c:formatCode>General</c:formatCode>
                <c:ptCount val="1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</c:numCache>
            </c:numRef>
          </c:cat>
          <c:val>
            <c:numRef>
              <c:f>Data!$C$14:$L$14</c:f>
              <c:numCache>
                <c:formatCode>General</c:formatCode>
                <c:ptCount val="10"/>
                <c:pt idx="0">
                  <c:v>1.89</c:v>
                </c:pt>
                <c:pt idx="1">
                  <c:v>3.11</c:v>
                </c:pt>
                <c:pt idx="2">
                  <c:v>4.07</c:v>
                </c:pt>
                <c:pt idx="3">
                  <c:v>5.05</c:v>
                </c:pt>
                <c:pt idx="4">
                  <c:v>6.14</c:v>
                </c:pt>
                <c:pt idx="5">
                  <c:v>7.41</c:v>
                </c:pt>
                <c:pt idx="6">
                  <c:v>9</c:v>
                </c:pt>
                <c:pt idx="7">
                  <c:v>11.22</c:v>
                </c:pt>
                <c:pt idx="8">
                  <c:v>15.01</c:v>
                </c:pt>
                <c:pt idx="9">
                  <c:v>37.1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3D5-44AA-AE32-7FB20E5E95CB}"/>
            </c:ext>
          </c:extLst>
        </c:ser>
        <c:ser>
          <c:idx val="3"/>
          <c:order val="3"/>
          <c:tx>
            <c:strRef>
              <c:f>Data!$A$15</c:f>
              <c:strCache>
                <c:ptCount val="1"/>
                <c:pt idx="0">
                  <c:v>2003</c:v>
                </c:pt>
              </c:strCache>
            </c:strRef>
          </c:tx>
          <c:invertIfNegative val="0"/>
          <c:cat>
            <c:numRef>
              <c:f>Data!$C$11:$L$11</c:f>
              <c:numCache>
                <c:formatCode>General</c:formatCode>
                <c:ptCount val="1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</c:numCache>
            </c:numRef>
          </c:cat>
          <c:val>
            <c:numRef>
              <c:f>Data!$C$15:$L$15</c:f>
              <c:numCache>
                <c:formatCode>General</c:formatCode>
                <c:ptCount val="10"/>
                <c:pt idx="0">
                  <c:v>1.99</c:v>
                </c:pt>
                <c:pt idx="1">
                  <c:v>3.14</c:v>
                </c:pt>
                <c:pt idx="2">
                  <c:v>4.26</c:v>
                </c:pt>
                <c:pt idx="3">
                  <c:v>5.41</c:v>
                </c:pt>
                <c:pt idx="4">
                  <c:v>6.64</c:v>
                </c:pt>
                <c:pt idx="5">
                  <c:v>8.0399999999999991</c:v>
                </c:pt>
                <c:pt idx="6">
                  <c:v>9.77</c:v>
                </c:pt>
                <c:pt idx="7">
                  <c:v>12.14</c:v>
                </c:pt>
                <c:pt idx="8">
                  <c:v>16.190000000000001</c:v>
                </c:pt>
                <c:pt idx="9">
                  <c:v>32.42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3D5-44AA-AE32-7FB20E5E95CB}"/>
            </c:ext>
          </c:extLst>
        </c:ser>
        <c:ser>
          <c:idx val="4"/>
          <c:order val="4"/>
          <c:tx>
            <c:strRef>
              <c:f>Data!$A$16</c:f>
              <c:strCache>
                <c:ptCount val="1"/>
                <c:pt idx="0">
                  <c:v>2009</c:v>
                </c:pt>
              </c:strCache>
            </c:strRef>
          </c:tx>
          <c:invertIfNegative val="0"/>
          <c:cat>
            <c:numRef>
              <c:f>Data!$C$11:$L$11</c:f>
              <c:numCache>
                <c:formatCode>General</c:formatCode>
                <c:ptCount val="1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</c:numCache>
            </c:numRef>
          </c:cat>
          <c:val>
            <c:numRef>
              <c:f>Data!$C$16:$L$16</c:f>
              <c:numCache>
                <c:formatCode>General</c:formatCode>
                <c:ptCount val="10"/>
                <c:pt idx="0">
                  <c:v>1.75</c:v>
                </c:pt>
                <c:pt idx="1">
                  <c:v>2.66</c:v>
                </c:pt>
                <c:pt idx="2">
                  <c:v>3.62</c:v>
                </c:pt>
                <c:pt idx="3">
                  <c:v>4.6500000000000004</c:v>
                </c:pt>
                <c:pt idx="4">
                  <c:v>5.8</c:v>
                </c:pt>
                <c:pt idx="5">
                  <c:v>7.18</c:v>
                </c:pt>
                <c:pt idx="6">
                  <c:v>8.92</c:v>
                </c:pt>
                <c:pt idx="7">
                  <c:v>11.41</c:v>
                </c:pt>
                <c:pt idx="8">
                  <c:v>15.78</c:v>
                </c:pt>
                <c:pt idx="9">
                  <c:v>38.229999999999997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3D5-44AA-AE32-7FB20E5E95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381696"/>
        <c:axId val="110396160"/>
      </c:barChart>
      <c:catAx>
        <c:axId val="1103816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lang="ja-JP"/>
                </a:pPr>
                <a:r>
                  <a:rPr lang="en-GB"/>
                  <a:t>Income Percentile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ja-JP"/>
            </a:pPr>
            <a:endParaRPr lang="en-US"/>
          </a:p>
        </c:txPr>
        <c:crossAx val="110396160"/>
        <c:crosses val="autoZero"/>
        <c:auto val="1"/>
        <c:lblAlgn val="ctr"/>
        <c:lblOffset val="100"/>
        <c:noMultiLvlLbl val="0"/>
      </c:catAx>
      <c:valAx>
        <c:axId val="11039616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lang="ja-JP"/>
                </a:pPr>
                <a:r>
                  <a:rPr lang="en-GB"/>
                  <a:t>Consumption Share</a:t>
                </a:r>
                <a:r>
                  <a:rPr lang="en-GB" baseline="0"/>
                  <a:t> (%)</a:t>
                </a:r>
                <a:endParaRPr lang="en-GB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ja-JP"/>
            </a:pPr>
            <a:endParaRPr lang="en-US"/>
          </a:p>
        </c:txPr>
        <c:crossAx val="110381696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ja-JP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Sectoral</a:t>
            </a:r>
            <a:r>
              <a:rPr lang="en-GB" baseline="0"/>
              <a:t> Share of Growth (% of GDP)</a:t>
            </a:r>
            <a:endParaRPr lang="en-GB"/>
          </a:p>
        </c:rich>
      </c:tx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Macroecon!$A$34</c:f>
              <c:strCache>
                <c:ptCount val="1"/>
                <c:pt idx="0">
                  <c:v>Agriculture</c:v>
                </c:pt>
              </c:strCache>
            </c:strRef>
          </c:tx>
          <c:invertIfNegative val="0"/>
          <c:cat>
            <c:numLit>
              <c:formatCode>General</c:formatCode>
              <c:ptCount val="4"/>
              <c:pt idx="0">
                <c:v>1992</c:v>
              </c:pt>
              <c:pt idx="1">
                <c:v>1993</c:v>
              </c:pt>
              <c:pt idx="2">
                <c:v>1996</c:v>
              </c:pt>
              <c:pt idx="3">
                <c:v>2003</c:v>
              </c:pt>
            </c:numLit>
          </c:cat>
          <c:val>
            <c:numRef>
              <c:f>(Macroecon!$AJ$34,Macroecon!$AK$34,Macroecon!$AN$34,Macroecon!$AU$34)</c:f>
              <c:numCache>
                <c:formatCode>General</c:formatCode>
                <c:ptCount val="4"/>
                <c:pt idx="0">
                  <c:v>14225000000</c:v>
                </c:pt>
                <c:pt idx="1">
                  <c:v>231833000000</c:v>
                </c:pt>
                <c:pt idx="2">
                  <c:v>841457000000</c:v>
                </c:pt>
                <c:pt idx="3">
                  <c:v>1940587000000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EA-479A-8710-11E98AD6C446}"/>
            </c:ext>
          </c:extLst>
        </c:ser>
        <c:ser>
          <c:idx val="1"/>
          <c:order val="1"/>
          <c:tx>
            <c:strRef>
              <c:f>Macroecon!$A$35</c:f>
              <c:strCache>
                <c:ptCount val="1"/>
                <c:pt idx="0">
                  <c:v>Mining &amp; quarrying</c:v>
                </c:pt>
              </c:strCache>
            </c:strRef>
          </c:tx>
          <c:invertIfNegative val="0"/>
          <c:cat>
            <c:numLit>
              <c:formatCode>General</c:formatCode>
              <c:ptCount val="4"/>
              <c:pt idx="0">
                <c:v>1992</c:v>
              </c:pt>
              <c:pt idx="1">
                <c:v>1993</c:v>
              </c:pt>
              <c:pt idx="2">
                <c:v>1996</c:v>
              </c:pt>
              <c:pt idx="3">
                <c:v>2003</c:v>
              </c:pt>
            </c:numLit>
          </c:cat>
          <c:val>
            <c:numRef>
              <c:f>(Macroecon!$AJ$35,Macroecon!$AK$35,Macroecon!$AN$35,Macroecon!$AU$35)</c:f>
              <c:numCache>
                <c:formatCode>General</c:formatCode>
                <c:ptCount val="4"/>
                <c:pt idx="0">
                  <c:v>321568000000</c:v>
                </c:pt>
                <c:pt idx="1">
                  <c:v>514776000000</c:v>
                </c:pt>
                <c:pt idx="2">
                  <c:v>1196978000000</c:v>
                </c:pt>
                <c:pt idx="3">
                  <c:v>3284857000000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9EA-479A-8710-11E98AD6C446}"/>
            </c:ext>
          </c:extLst>
        </c:ser>
        <c:ser>
          <c:idx val="2"/>
          <c:order val="2"/>
          <c:tx>
            <c:strRef>
              <c:f>Macroecon!$A$36</c:f>
              <c:strCache>
                <c:ptCount val="1"/>
                <c:pt idx="0">
                  <c:v>Industry</c:v>
                </c:pt>
              </c:strCache>
            </c:strRef>
          </c:tx>
          <c:invertIfNegative val="0"/>
          <c:cat>
            <c:numLit>
              <c:formatCode>General</c:formatCode>
              <c:ptCount val="4"/>
              <c:pt idx="0">
                <c:v>1992</c:v>
              </c:pt>
              <c:pt idx="1">
                <c:v>1993</c:v>
              </c:pt>
              <c:pt idx="2">
                <c:v>1996</c:v>
              </c:pt>
              <c:pt idx="3">
                <c:v>2003</c:v>
              </c:pt>
            </c:numLit>
          </c:cat>
          <c:val>
            <c:numRef>
              <c:f>(Macroecon!$AJ$36,Macroecon!$AK$36,Macroecon!$AN$36,Macroecon!$AU$36)</c:f>
              <c:numCache>
                <c:formatCode>General</c:formatCode>
                <c:ptCount val="4"/>
                <c:pt idx="0">
                  <c:v>33863000000</c:v>
                </c:pt>
                <c:pt idx="1">
                  <c:v>48051000000</c:v>
                </c:pt>
                <c:pt idx="2">
                  <c:v>150603000000</c:v>
                </c:pt>
                <c:pt idx="3">
                  <c:v>342988000000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9EA-479A-8710-11E98AD6C446}"/>
            </c:ext>
          </c:extLst>
        </c:ser>
        <c:ser>
          <c:idx val="3"/>
          <c:order val="3"/>
          <c:tx>
            <c:strRef>
              <c:f>Macroecon!$A$37</c:f>
              <c:strCache>
                <c:ptCount val="1"/>
                <c:pt idx="0">
                  <c:v>Services </c:v>
                </c:pt>
              </c:strCache>
            </c:strRef>
          </c:tx>
          <c:invertIfNegative val="0"/>
          <c:cat>
            <c:numLit>
              <c:formatCode>General</c:formatCode>
              <c:ptCount val="4"/>
              <c:pt idx="0">
                <c:v>1992</c:v>
              </c:pt>
              <c:pt idx="1">
                <c:v>1993</c:v>
              </c:pt>
              <c:pt idx="2">
                <c:v>1996</c:v>
              </c:pt>
              <c:pt idx="3">
                <c:v>2003</c:v>
              </c:pt>
            </c:numLit>
          </c:cat>
          <c:val>
            <c:numRef>
              <c:f>(Macroecon!$AJ$37,Macroecon!$AK$37,Macroecon!$AN$37,Macroecon!$AU$37)</c:f>
              <c:numCache>
                <c:formatCode>General</c:formatCode>
                <c:ptCount val="4"/>
                <c:pt idx="0">
                  <c:v>109465000000</c:v>
                </c:pt>
                <c:pt idx="1">
                  <c:v>164934000000</c:v>
                </c:pt>
                <c:pt idx="2">
                  <c:v>551420000000</c:v>
                </c:pt>
                <c:pt idx="3">
                  <c:v>1779358000000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9EA-479A-8710-11E98AD6C4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0299008"/>
        <c:axId val="110300544"/>
      </c:barChart>
      <c:catAx>
        <c:axId val="110299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0300544"/>
        <c:crosses val="autoZero"/>
        <c:auto val="1"/>
        <c:lblAlgn val="ctr"/>
        <c:lblOffset val="100"/>
        <c:noMultiLvlLbl val="0"/>
      </c:catAx>
      <c:valAx>
        <c:axId val="11030054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102990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Growth</a:t>
            </a:r>
            <a:r>
              <a:rPr lang="en-GB" baseline="0"/>
              <a:t> by Sectors</a:t>
            </a:r>
            <a:endParaRPr lang="en-GB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1992</c:v>
          </c:tx>
          <c:invertIfNegative val="0"/>
          <c:cat>
            <c:strRef>
              <c:f>Macroecon!$A$34:$A$37</c:f>
              <c:strCache>
                <c:ptCount val="4"/>
                <c:pt idx="0">
                  <c:v>Agriculture</c:v>
                </c:pt>
                <c:pt idx="1">
                  <c:v>Mining &amp; quarrying</c:v>
                </c:pt>
                <c:pt idx="2">
                  <c:v>Industry</c:v>
                </c:pt>
                <c:pt idx="3">
                  <c:v>Services </c:v>
                </c:pt>
              </c:strCache>
            </c:strRef>
          </c:cat>
          <c:val>
            <c:numRef>
              <c:f>(Macroecon!$AJ$34,Macroecon!$AJ$35,Macroecon!$AJ$36,Macroecon!$AJ$37)</c:f>
              <c:numCache>
                <c:formatCode>General</c:formatCode>
                <c:ptCount val="4"/>
                <c:pt idx="0">
                  <c:v>14225000000</c:v>
                </c:pt>
                <c:pt idx="1">
                  <c:v>321568000000</c:v>
                </c:pt>
                <c:pt idx="2">
                  <c:v>33863000000</c:v>
                </c:pt>
                <c:pt idx="3">
                  <c:v>109465000000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C3-4277-B66D-003B0BA3086D}"/>
            </c:ext>
          </c:extLst>
        </c:ser>
        <c:ser>
          <c:idx val="3"/>
          <c:order val="1"/>
          <c:tx>
            <c:strRef>
              <c:f>Macroecon!$AK$1</c:f>
              <c:strCache>
                <c:ptCount val="1"/>
                <c:pt idx="0">
                  <c:v>1993</c:v>
                </c:pt>
              </c:strCache>
            </c:strRef>
          </c:tx>
          <c:invertIfNegative val="0"/>
          <c:val>
            <c:numRef>
              <c:f>(Macroecon!$AK$34,Macroecon!$AK$35,Macroecon!$AK$36,Macroecon!$AK$37)</c:f>
              <c:numCache>
                <c:formatCode>General</c:formatCode>
                <c:ptCount val="4"/>
                <c:pt idx="0">
                  <c:v>231833000000</c:v>
                </c:pt>
                <c:pt idx="1">
                  <c:v>514776000000</c:v>
                </c:pt>
                <c:pt idx="2">
                  <c:v>48051000000</c:v>
                </c:pt>
                <c:pt idx="3">
                  <c:v>164934000000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3C3-4277-B66D-003B0BA3086D}"/>
            </c:ext>
          </c:extLst>
        </c:ser>
        <c:ser>
          <c:idx val="1"/>
          <c:order val="2"/>
          <c:tx>
            <c:v>1996</c:v>
          </c:tx>
          <c:invertIfNegative val="0"/>
          <c:cat>
            <c:strRef>
              <c:f>Macroecon!$A$34:$A$37</c:f>
              <c:strCache>
                <c:ptCount val="4"/>
                <c:pt idx="0">
                  <c:v>Agriculture</c:v>
                </c:pt>
                <c:pt idx="1">
                  <c:v>Mining &amp; quarrying</c:v>
                </c:pt>
                <c:pt idx="2">
                  <c:v>Industry</c:v>
                </c:pt>
                <c:pt idx="3">
                  <c:v>Services </c:v>
                </c:pt>
              </c:strCache>
            </c:strRef>
          </c:cat>
          <c:val>
            <c:numRef>
              <c:f>(Macroecon!$AN$34,Macroecon!$AN$35,Macroecon!$AN$36,Macroecon!$AN$37)</c:f>
              <c:numCache>
                <c:formatCode>General</c:formatCode>
                <c:ptCount val="4"/>
                <c:pt idx="0">
                  <c:v>841457000000</c:v>
                </c:pt>
                <c:pt idx="1">
                  <c:v>1196978000000</c:v>
                </c:pt>
                <c:pt idx="2">
                  <c:v>150603000000</c:v>
                </c:pt>
                <c:pt idx="3">
                  <c:v>551420000000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3C3-4277-B66D-003B0BA3086D}"/>
            </c:ext>
          </c:extLst>
        </c:ser>
        <c:ser>
          <c:idx val="2"/>
          <c:order val="3"/>
          <c:tx>
            <c:v>2003</c:v>
          </c:tx>
          <c:invertIfNegative val="0"/>
          <c:cat>
            <c:strRef>
              <c:f>Macroecon!$A$34:$A$37</c:f>
              <c:strCache>
                <c:ptCount val="4"/>
                <c:pt idx="0">
                  <c:v>Agriculture</c:v>
                </c:pt>
                <c:pt idx="1">
                  <c:v>Mining &amp; quarrying</c:v>
                </c:pt>
                <c:pt idx="2">
                  <c:v>Industry</c:v>
                </c:pt>
                <c:pt idx="3">
                  <c:v>Services </c:v>
                </c:pt>
              </c:strCache>
            </c:strRef>
          </c:cat>
          <c:val>
            <c:numRef>
              <c:f>(Macroecon!$AU$34,Macroecon!$AU$35,Macroecon!$AU$36,Macroecon!$AU$37)</c:f>
              <c:numCache>
                <c:formatCode>General</c:formatCode>
                <c:ptCount val="4"/>
                <c:pt idx="0">
                  <c:v>1940587000000</c:v>
                </c:pt>
                <c:pt idx="1">
                  <c:v>3284857000000</c:v>
                </c:pt>
                <c:pt idx="2">
                  <c:v>342988000000</c:v>
                </c:pt>
                <c:pt idx="3">
                  <c:v>1779358000000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3C3-4277-B66D-003B0BA308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355584"/>
        <c:axId val="110357120"/>
      </c:barChart>
      <c:catAx>
        <c:axId val="1103555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0357120"/>
        <c:crosses val="autoZero"/>
        <c:auto val="1"/>
        <c:lblAlgn val="ctr"/>
        <c:lblOffset val="100"/>
        <c:noMultiLvlLbl val="0"/>
      </c:catAx>
      <c:valAx>
        <c:axId val="1103571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0355584"/>
        <c:crosses val="autoZero"/>
        <c:crossBetween val="between"/>
        <c:dispUnits>
          <c:builtInUnit val="billions"/>
          <c:dispUnitsLbl>
            <c:tx>
              <c:rich>
                <a:bodyPr/>
                <a:lstStyle/>
                <a:p>
                  <a:pPr>
                    <a:defRPr/>
                  </a:pPr>
                  <a:r>
                    <a:rPr lang="en-US"/>
                    <a:t>Billion</a:t>
                  </a:r>
                  <a:r>
                    <a:rPr lang="en-US" baseline="0"/>
                    <a:t> Naira</a:t>
                  </a:r>
                  <a:endParaRPr lang="en-US"/>
                </a:p>
              </c:rich>
            </c:tx>
          </c:dispUnitsLbl>
        </c:dispUnits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Sectoral</a:t>
            </a:r>
            <a:r>
              <a:rPr lang="en-GB" baseline="0"/>
              <a:t> Share of Employment</a:t>
            </a:r>
            <a:endParaRPr lang="en-GB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Macroecon!$A$13:$A$16</c:f>
              <c:strCache>
                <c:ptCount val="4"/>
                <c:pt idx="0">
                  <c:v>Agriculture, employment</c:v>
                </c:pt>
                <c:pt idx="1">
                  <c:v>Mining &amp; quarrying, employment</c:v>
                </c:pt>
                <c:pt idx="2">
                  <c:v>Industry, employment</c:v>
                </c:pt>
                <c:pt idx="3">
                  <c:v>Services , employment</c:v>
                </c:pt>
              </c:strCache>
            </c:strRef>
          </c:cat>
          <c:val>
            <c:numRef>
              <c:f>Macroecon!$BB$13:$BB$16</c:f>
              <c:numCache>
                <c:formatCode>General</c:formatCode>
                <c:ptCount val="4"/>
                <c:pt idx="0">
                  <c:v>30.57217867172859</c:v>
                </c:pt>
                <c:pt idx="1">
                  <c:v>0.30182975946895368</c:v>
                </c:pt>
                <c:pt idx="2">
                  <c:v>10.996569181679085</c:v>
                </c:pt>
                <c:pt idx="3">
                  <c:v>58.129422387123377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C8-425E-B4FC-32D8F7602E0B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Poverty and Inequality at $1.90 PL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Micro!$F$1</c:f>
              <c:strCache>
                <c:ptCount val="1"/>
                <c:pt idx="0">
                  <c:v>P0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Micro!$B$2:$B$9</c:f>
              <c:numCache>
                <c:formatCode>General</c:formatCode>
                <c:ptCount val="8"/>
                <c:pt idx="0">
                  <c:v>1992</c:v>
                </c:pt>
                <c:pt idx="1">
                  <c:v>1998</c:v>
                </c:pt>
                <c:pt idx="2">
                  <c:v>2002</c:v>
                </c:pt>
                <c:pt idx="3">
                  <c:v>2004</c:v>
                </c:pt>
                <c:pt idx="4">
                  <c:v>2006</c:v>
                </c:pt>
                <c:pt idx="5">
                  <c:v>2008</c:v>
                </c:pt>
                <c:pt idx="6">
                  <c:v>2010</c:v>
                </c:pt>
                <c:pt idx="7">
                  <c:v>2012</c:v>
                </c:pt>
              </c:numCache>
            </c:numRef>
          </c:cat>
          <c:val>
            <c:numRef>
              <c:f>Micro!$F$2:$F$9</c:f>
              <c:numCache>
                <c:formatCode>General</c:formatCode>
                <c:ptCount val="8"/>
                <c:pt idx="0">
                  <c:v>49.21</c:v>
                </c:pt>
                <c:pt idx="1">
                  <c:v>34.79</c:v>
                </c:pt>
                <c:pt idx="2">
                  <c:v>38.78</c:v>
                </c:pt>
                <c:pt idx="3">
                  <c:v>27.12</c:v>
                </c:pt>
                <c:pt idx="4">
                  <c:v>22.01</c:v>
                </c:pt>
                <c:pt idx="5">
                  <c:v>16.170000000000002</c:v>
                </c:pt>
                <c:pt idx="6">
                  <c:v>4.78</c:v>
                </c:pt>
                <c:pt idx="7">
                  <c:v>3.23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0F-4944-A468-ED5980DED0A2}"/>
            </c:ext>
          </c:extLst>
        </c:ser>
        <c:ser>
          <c:idx val="1"/>
          <c:order val="1"/>
          <c:tx>
            <c:strRef>
              <c:f>Micro!$G$1</c:f>
              <c:strCache>
                <c:ptCount val="1"/>
                <c:pt idx="0">
                  <c:v>P1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Micro!$B$2:$B$9</c:f>
              <c:numCache>
                <c:formatCode>General</c:formatCode>
                <c:ptCount val="8"/>
                <c:pt idx="0">
                  <c:v>1992</c:v>
                </c:pt>
                <c:pt idx="1">
                  <c:v>1998</c:v>
                </c:pt>
                <c:pt idx="2">
                  <c:v>2002</c:v>
                </c:pt>
                <c:pt idx="3">
                  <c:v>2004</c:v>
                </c:pt>
                <c:pt idx="4">
                  <c:v>2006</c:v>
                </c:pt>
                <c:pt idx="5">
                  <c:v>2008</c:v>
                </c:pt>
                <c:pt idx="6">
                  <c:v>2010</c:v>
                </c:pt>
                <c:pt idx="7">
                  <c:v>2012</c:v>
                </c:pt>
              </c:numCache>
            </c:numRef>
          </c:cat>
          <c:val>
            <c:numRef>
              <c:f>Micro!$G$2:$G$9</c:f>
              <c:numCache>
                <c:formatCode>General</c:formatCode>
                <c:ptCount val="8"/>
                <c:pt idx="0">
                  <c:v>14.95</c:v>
                </c:pt>
                <c:pt idx="1">
                  <c:v>8.59</c:v>
                </c:pt>
                <c:pt idx="2">
                  <c:v>10.37</c:v>
                </c:pt>
                <c:pt idx="3">
                  <c:v>7.02</c:v>
                </c:pt>
                <c:pt idx="4">
                  <c:v>5.52</c:v>
                </c:pt>
                <c:pt idx="5">
                  <c:v>4.0599999999999996</c:v>
                </c:pt>
                <c:pt idx="6">
                  <c:v>0.99</c:v>
                </c:pt>
                <c:pt idx="7">
                  <c:v>0.57999999999999996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60F-4944-A468-ED5980DED0A2}"/>
            </c:ext>
          </c:extLst>
        </c:ser>
        <c:ser>
          <c:idx val="2"/>
          <c:order val="2"/>
          <c:tx>
            <c:strRef>
              <c:f>Micro!$H$1</c:f>
              <c:strCache>
                <c:ptCount val="1"/>
                <c:pt idx="0">
                  <c:v>P2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Micro!$B$2:$B$9</c:f>
              <c:numCache>
                <c:formatCode>General</c:formatCode>
                <c:ptCount val="8"/>
                <c:pt idx="0">
                  <c:v>1992</c:v>
                </c:pt>
                <c:pt idx="1">
                  <c:v>1998</c:v>
                </c:pt>
                <c:pt idx="2">
                  <c:v>2002</c:v>
                </c:pt>
                <c:pt idx="3">
                  <c:v>2004</c:v>
                </c:pt>
                <c:pt idx="4">
                  <c:v>2006</c:v>
                </c:pt>
                <c:pt idx="5">
                  <c:v>2008</c:v>
                </c:pt>
                <c:pt idx="6">
                  <c:v>2010</c:v>
                </c:pt>
                <c:pt idx="7">
                  <c:v>2012</c:v>
                </c:pt>
              </c:numCache>
            </c:numRef>
          </c:cat>
          <c:val>
            <c:numRef>
              <c:f>Micro!$H$2:$H$9</c:f>
              <c:numCache>
                <c:formatCode>General</c:formatCode>
                <c:ptCount val="8"/>
                <c:pt idx="0">
                  <c:v>6.14</c:v>
                </c:pt>
                <c:pt idx="1">
                  <c:v>3.11</c:v>
                </c:pt>
                <c:pt idx="2">
                  <c:v>3.89</c:v>
                </c:pt>
                <c:pt idx="3">
                  <c:v>2.66</c:v>
                </c:pt>
                <c:pt idx="4">
                  <c:v>2.0699999999999998</c:v>
                </c:pt>
                <c:pt idx="5">
                  <c:v>1.49</c:v>
                </c:pt>
                <c:pt idx="6">
                  <c:v>0.33</c:v>
                </c:pt>
                <c:pt idx="7">
                  <c:v>0.16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60F-4944-A468-ED5980DED0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5462480"/>
        <c:axId val="575462808"/>
      </c:barChart>
      <c:lineChart>
        <c:grouping val="standard"/>
        <c:varyColors val="0"/>
        <c:ser>
          <c:idx val="3"/>
          <c:order val="3"/>
          <c:tx>
            <c:strRef>
              <c:f>Micro!$J$1</c:f>
              <c:strCache>
                <c:ptCount val="1"/>
                <c:pt idx="0">
                  <c:v>Gini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Micro!$J$2:$J$9</c:f>
              <c:numCache>
                <c:formatCode>General</c:formatCode>
                <c:ptCount val="8"/>
                <c:pt idx="0">
                  <c:v>35.65</c:v>
                </c:pt>
                <c:pt idx="1">
                  <c:v>35.44</c:v>
                </c:pt>
                <c:pt idx="2">
                  <c:v>37.32</c:v>
                </c:pt>
                <c:pt idx="3">
                  <c:v>37.17</c:v>
                </c:pt>
                <c:pt idx="4">
                  <c:v>37.44</c:v>
                </c:pt>
                <c:pt idx="5">
                  <c:v>38.15</c:v>
                </c:pt>
                <c:pt idx="6">
                  <c:v>42.68</c:v>
                </c:pt>
                <c:pt idx="7">
                  <c:v>38.700000000000003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60F-4944-A468-ED5980DED0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5462480"/>
        <c:axId val="575462808"/>
      </c:lineChart>
      <c:catAx>
        <c:axId val="5754624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5462808"/>
        <c:crosses val="autoZero"/>
        <c:auto val="1"/>
        <c:lblAlgn val="ctr"/>
        <c:lblOffset val="100"/>
        <c:noMultiLvlLbl val="0"/>
      </c:catAx>
      <c:valAx>
        <c:axId val="575462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5462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Lorenz Curve (Inequality)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Micro!$B$23</c:f>
              <c:strCache>
                <c:ptCount val="1"/>
                <c:pt idx="0">
                  <c:v>1992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Micro!$C$22:$M$22</c:f>
              <c:numCache>
                <c:formatCode>General</c:formatCod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Micro!$C$23:$M$23</c:f>
              <c:numCache>
                <c:formatCode>General</c:formatCode>
                <c:ptCount val="11"/>
                <c:pt idx="0">
                  <c:v>0</c:v>
                </c:pt>
                <c:pt idx="1">
                  <c:v>3.26</c:v>
                </c:pt>
                <c:pt idx="2">
                  <c:v>7.79</c:v>
                </c:pt>
                <c:pt idx="3">
                  <c:v>13.129999999999999</c:v>
                </c:pt>
                <c:pt idx="4">
                  <c:v>19.329999999999998</c:v>
                </c:pt>
                <c:pt idx="5">
                  <c:v>26.43</c:v>
                </c:pt>
                <c:pt idx="6">
                  <c:v>34.590000000000003</c:v>
                </c:pt>
                <c:pt idx="7">
                  <c:v>44.17</c:v>
                </c:pt>
                <c:pt idx="8">
                  <c:v>55.910000000000004</c:v>
                </c:pt>
                <c:pt idx="9">
                  <c:v>71.36</c:v>
                </c:pt>
                <c:pt idx="10">
                  <c:v>100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E4BF-4186-A394-1889E9824DFF}"/>
            </c:ext>
          </c:extLst>
        </c:ser>
        <c:ser>
          <c:idx val="6"/>
          <c:order val="6"/>
          <c:tx>
            <c:strRef>
              <c:f>Micro!$B$29</c:f>
              <c:strCache>
                <c:ptCount val="1"/>
                <c:pt idx="0">
                  <c:v>2010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Micro!$C$22:$M$22</c:f>
              <c:numCache>
                <c:formatCode>General</c:formatCod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  <c:extLst xmlns:c15="http://schemas.microsoft.com/office/drawing/2012/chart"/>
            </c:numRef>
          </c:cat>
          <c:val>
            <c:numRef>
              <c:f>Micro!$C$29:$M$29</c:f>
              <c:numCache>
                <c:formatCode>General</c:formatCode>
                <c:ptCount val="11"/>
                <c:pt idx="0">
                  <c:v>0</c:v>
                </c:pt>
                <c:pt idx="1">
                  <c:v>2.33</c:v>
                </c:pt>
                <c:pt idx="2">
                  <c:v>5.92</c:v>
                </c:pt>
                <c:pt idx="3">
                  <c:v>10.45</c:v>
                </c:pt>
                <c:pt idx="4">
                  <c:v>15.89</c:v>
                </c:pt>
                <c:pt idx="5">
                  <c:v>22.310000000000002</c:v>
                </c:pt>
                <c:pt idx="6">
                  <c:v>29.900000000000002</c:v>
                </c:pt>
                <c:pt idx="7">
                  <c:v>39.11</c:v>
                </c:pt>
                <c:pt idx="8">
                  <c:v>50.61</c:v>
                </c:pt>
                <c:pt idx="9">
                  <c:v>66.099999999999994</c:v>
                </c:pt>
                <c:pt idx="10">
                  <c:v>100</c:v>
                </c:pt>
              </c:numCache>
              <c:extLst xmlns:c15="http://schemas.microsoft.com/office/drawing/2012/chart"/>
            </c:numRef>
          </c:val>
          <c:smooth val="1"/>
          <c:extLst>
            <c:ext xmlns:c16="http://schemas.microsoft.com/office/drawing/2014/chart" uri="{C3380CC4-5D6E-409C-BE32-E72D297353CC}">
              <c16:uniqueId val="{00000008-E4BF-4186-A394-1889E9824DFF}"/>
            </c:ext>
          </c:extLst>
        </c:ser>
        <c:ser>
          <c:idx val="7"/>
          <c:order val="7"/>
          <c:tx>
            <c:strRef>
              <c:f>Micro!$B$30</c:f>
              <c:strCache>
                <c:ptCount val="1"/>
                <c:pt idx="0">
                  <c:v>2012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Micro!$C$22:$M$22</c:f>
              <c:numCache>
                <c:formatCode>General</c:formatCod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Micro!$C$30:$M$30</c:f>
              <c:numCache>
                <c:formatCode>General</c:formatCode>
                <c:ptCount val="11"/>
                <c:pt idx="0">
                  <c:v>0</c:v>
                </c:pt>
                <c:pt idx="1">
                  <c:v>2.59</c:v>
                </c:pt>
                <c:pt idx="2">
                  <c:v>6.52</c:v>
                </c:pt>
                <c:pt idx="3">
                  <c:v>11.399999999999999</c:v>
                </c:pt>
                <c:pt idx="4">
                  <c:v>17.279999999999998</c:v>
                </c:pt>
                <c:pt idx="5">
                  <c:v>24.279999999999998</c:v>
                </c:pt>
                <c:pt idx="6">
                  <c:v>32.549999999999997</c:v>
                </c:pt>
                <c:pt idx="7">
                  <c:v>42.36</c:v>
                </c:pt>
                <c:pt idx="8">
                  <c:v>54.3</c:v>
                </c:pt>
                <c:pt idx="9">
                  <c:v>69.95</c:v>
                </c:pt>
                <c:pt idx="10">
                  <c:v>100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E4BF-4186-A394-1889E9824DFF}"/>
            </c:ext>
          </c:extLst>
        </c:ser>
        <c:ser>
          <c:idx val="8"/>
          <c:order val="8"/>
          <c:tx>
            <c:strRef>
              <c:f>Micro!$B$22</c:f>
              <c:strCache>
                <c:ptCount val="1"/>
                <c:pt idx="0">
                  <c:v>Diagonal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Micro!$C$22:$M$22</c:f>
              <c:numCache>
                <c:formatCode>General</c:formatCod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4BF-4186-A394-1889E9824D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4882528"/>
        <c:axId val="574883184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Micro!$B$24</c15:sqref>
                        </c15:formulaRef>
                      </c:ext>
                    </c:extLst>
                    <c:strCache>
                      <c:ptCount val="1"/>
                      <c:pt idx="0">
                        <c:v>1998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Micro!$C$22:$M$22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0</c:v>
                      </c:pt>
                      <c:pt idx="1">
                        <c:v>10</c:v>
                      </c:pt>
                      <c:pt idx="2">
                        <c:v>20</c:v>
                      </c:pt>
                      <c:pt idx="3">
                        <c:v>30</c:v>
                      </c:pt>
                      <c:pt idx="4">
                        <c:v>40</c:v>
                      </c:pt>
                      <c:pt idx="5">
                        <c:v>50</c:v>
                      </c:pt>
                      <c:pt idx="6">
                        <c:v>60</c:v>
                      </c:pt>
                      <c:pt idx="7">
                        <c:v>70</c:v>
                      </c:pt>
                      <c:pt idx="8">
                        <c:v>80</c:v>
                      </c:pt>
                      <c:pt idx="9">
                        <c:v>90</c:v>
                      </c:pt>
                      <c:pt idx="10">
                        <c:v>100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Micro!$C$24:$M$24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0</c:v>
                      </c:pt>
                      <c:pt idx="1">
                        <c:v>3.34</c:v>
                      </c:pt>
                      <c:pt idx="2">
                        <c:v>7.96</c:v>
                      </c:pt>
                      <c:pt idx="3">
                        <c:v>13.42</c:v>
                      </c:pt>
                      <c:pt idx="4">
                        <c:v>19.68</c:v>
                      </c:pt>
                      <c:pt idx="5">
                        <c:v>26.759999999999998</c:v>
                      </c:pt>
                      <c:pt idx="6">
                        <c:v>34.869999999999997</c:v>
                      </c:pt>
                      <c:pt idx="7">
                        <c:v>44.349999999999994</c:v>
                      </c:pt>
                      <c:pt idx="8">
                        <c:v>55.819999999999993</c:v>
                      </c:pt>
                      <c:pt idx="9">
                        <c:v>70.94</c:v>
                      </c:pt>
                      <c:pt idx="10">
                        <c:v>100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E4BF-4186-A394-1889E9824DFF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Micro!$B$25</c15:sqref>
                        </c15:formulaRef>
                      </c:ext>
                    </c:extLst>
                    <c:strCache>
                      <c:ptCount val="1"/>
                      <c:pt idx="0">
                        <c:v>2002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Micro!$C$22:$M$22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0</c:v>
                      </c:pt>
                      <c:pt idx="1">
                        <c:v>10</c:v>
                      </c:pt>
                      <c:pt idx="2">
                        <c:v>20</c:v>
                      </c:pt>
                      <c:pt idx="3">
                        <c:v>30</c:v>
                      </c:pt>
                      <c:pt idx="4">
                        <c:v>40</c:v>
                      </c:pt>
                      <c:pt idx="5">
                        <c:v>50</c:v>
                      </c:pt>
                      <c:pt idx="6">
                        <c:v>60</c:v>
                      </c:pt>
                      <c:pt idx="7">
                        <c:v>70</c:v>
                      </c:pt>
                      <c:pt idx="8">
                        <c:v>80</c:v>
                      </c:pt>
                      <c:pt idx="9">
                        <c:v>90</c:v>
                      </c:pt>
                      <c:pt idx="10">
                        <c:v>100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Micro!$C$25:$M$25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0</c:v>
                      </c:pt>
                      <c:pt idx="1">
                        <c:v>3.16</c:v>
                      </c:pt>
                      <c:pt idx="2">
                        <c:v>7.46</c:v>
                      </c:pt>
                      <c:pt idx="3">
                        <c:v>12.61</c:v>
                      </c:pt>
                      <c:pt idx="4">
                        <c:v>18.559999999999999</c:v>
                      </c:pt>
                      <c:pt idx="5">
                        <c:v>25.4</c:v>
                      </c:pt>
                      <c:pt idx="6">
                        <c:v>33.32</c:v>
                      </c:pt>
                      <c:pt idx="7">
                        <c:v>42.74</c:v>
                      </c:pt>
                      <c:pt idx="8">
                        <c:v>54.39</c:v>
                      </c:pt>
                      <c:pt idx="9">
                        <c:v>69.960000000000008</c:v>
                      </c:pt>
                      <c:pt idx="10">
                        <c:v>100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E4BF-4186-A394-1889E9824DFF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Micro!$B$26</c15:sqref>
                        </c15:formulaRef>
                      </c:ext>
                    </c:extLst>
                    <c:strCache>
                      <c:ptCount val="1"/>
                      <c:pt idx="0">
                        <c:v>2004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Micro!$C$22:$M$22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0</c:v>
                      </c:pt>
                      <c:pt idx="1">
                        <c:v>10</c:v>
                      </c:pt>
                      <c:pt idx="2">
                        <c:v>20</c:v>
                      </c:pt>
                      <c:pt idx="3">
                        <c:v>30</c:v>
                      </c:pt>
                      <c:pt idx="4">
                        <c:v>40</c:v>
                      </c:pt>
                      <c:pt idx="5">
                        <c:v>50</c:v>
                      </c:pt>
                      <c:pt idx="6">
                        <c:v>60</c:v>
                      </c:pt>
                      <c:pt idx="7">
                        <c:v>70</c:v>
                      </c:pt>
                      <c:pt idx="8">
                        <c:v>80</c:v>
                      </c:pt>
                      <c:pt idx="9">
                        <c:v>90</c:v>
                      </c:pt>
                      <c:pt idx="10">
                        <c:v>100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Micro!$C$26:$M$26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0</c:v>
                      </c:pt>
                      <c:pt idx="1">
                        <c:v>2.9</c:v>
                      </c:pt>
                      <c:pt idx="2">
                        <c:v>7.1</c:v>
                      </c:pt>
                      <c:pt idx="3">
                        <c:v>12.219999999999999</c:v>
                      </c:pt>
                      <c:pt idx="4">
                        <c:v>18.229999999999997</c:v>
                      </c:pt>
                      <c:pt idx="5">
                        <c:v>25.209999999999997</c:v>
                      </c:pt>
                      <c:pt idx="6">
                        <c:v>33.369999999999997</c:v>
                      </c:pt>
                      <c:pt idx="7">
                        <c:v>43.12</c:v>
                      </c:pt>
                      <c:pt idx="8">
                        <c:v>55.099999999999994</c:v>
                      </c:pt>
                      <c:pt idx="9">
                        <c:v>70.94</c:v>
                      </c:pt>
                      <c:pt idx="10">
                        <c:v>100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E4BF-4186-A394-1889E9824DFF}"/>
                  </c:ext>
                </c:extLst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Micro!$B$27</c15:sqref>
                        </c15:formulaRef>
                      </c:ext>
                    </c:extLst>
                    <c:strCache>
                      <c:ptCount val="1"/>
                      <c:pt idx="0">
                        <c:v>2006</c:v>
                      </c:pt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Micro!$C$22:$M$22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0</c:v>
                      </c:pt>
                      <c:pt idx="1">
                        <c:v>10</c:v>
                      </c:pt>
                      <c:pt idx="2">
                        <c:v>20</c:v>
                      </c:pt>
                      <c:pt idx="3">
                        <c:v>30</c:v>
                      </c:pt>
                      <c:pt idx="4">
                        <c:v>40</c:v>
                      </c:pt>
                      <c:pt idx="5">
                        <c:v>50</c:v>
                      </c:pt>
                      <c:pt idx="6">
                        <c:v>60</c:v>
                      </c:pt>
                      <c:pt idx="7">
                        <c:v>70</c:v>
                      </c:pt>
                      <c:pt idx="8">
                        <c:v>80</c:v>
                      </c:pt>
                      <c:pt idx="9">
                        <c:v>90</c:v>
                      </c:pt>
                      <c:pt idx="10">
                        <c:v>100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Micro!$C$27:$M$27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0</c:v>
                      </c:pt>
                      <c:pt idx="1">
                        <c:v>2.78</c:v>
                      </c:pt>
                      <c:pt idx="2">
                        <c:v>6.879999999999999</c:v>
                      </c:pt>
                      <c:pt idx="3">
                        <c:v>11.91</c:v>
                      </c:pt>
                      <c:pt idx="4">
                        <c:v>17.91</c:v>
                      </c:pt>
                      <c:pt idx="5">
                        <c:v>24.95</c:v>
                      </c:pt>
                      <c:pt idx="6">
                        <c:v>33.22</c:v>
                      </c:pt>
                      <c:pt idx="7">
                        <c:v>43.12</c:v>
                      </c:pt>
                      <c:pt idx="8">
                        <c:v>55.269999999999996</c:v>
                      </c:pt>
                      <c:pt idx="9">
                        <c:v>71.08</c:v>
                      </c:pt>
                      <c:pt idx="10">
                        <c:v>100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E4BF-4186-A394-1889E9824DFF}"/>
                  </c:ext>
                </c:extLst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Micro!$B$28</c15:sqref>
                        </c15:formulaRef>
                      </c:ext>
                    </c:extLst>
                    <c:strCache>
                      <c:ptCount val="1"/>
                      <c:pt idx="0">
                        <c:v>2008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Micro!$C$22:$M$22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0</c:v>
                      </c:pt>
                      <c:pt idx="1">
                        <c:v>10</c:v>
                      </c:pt>
                      <c:pt idx="2">
                        <c:v>20</c:v>
                      </c:pt>
                      <c:pt idx="3">
                        <c:v>30</c:v>
                      </c:pt>
                      <c:pt idx="4">
                        <c:v>40</c:v>
                      </c:pt>
                      <c:pt idx="5">
                        <c:v>50</c:v>
                      </c:pt>
                      <c:pt idx="6">
                        <c:v>60</c:v>
                      </c:pt>
                      <c:pt idx="7">
                        <c:v>70</c:v>
                      </c:pt>
                      <c:pt idx="8">
                        <c:v>80</c:v>
                      </c:pt>
                      <c:pt idx="9">
                        <c:v>90</c:v>
                      </c:pt>
                      <c:pt idx="10">
                        <c:v>100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Micro!$C$28:$M$28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0</c:v>
                      </c:pt>
                      <c:pt idx="1">
                        <c:v>2.76</c:v>
                      </c:pt>
                      <c:pt idx="2">
                        <c:v>6.91</c:v>
                      </c:pt>
                      <c:pt idx="3">
                        <c:v>11.940000000000001</c:v>
                      </c:pt>
                      <c:pt idx="4">
                        <c:v>17.850000000000001</c:v>
                      </c:pt>
                      <c:pt idx="5">
                        <c:v>24.770000000000003</c:v>
                      </c:pt>
                      <c:pt idx="6">
                        <c:v>32.900000000000006</c:v>
                      </c:pt>
                      <c:pt idx="7">
                        <c:v>42.510000000000005</c:v>
                      </c:pt>
                      <c:pt idx="8">
                        <c:v>54.350000000000009</c:v>
                      </c:pt>
                      <c:pt idx="9">
                        <c:v>69.920000000000016</c:v>
                      </c:pt>
                      <c:pt idx="10">
                        <c:v>100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E4BF-4186-A394-1889E9824DFF}"/>
                  </c:ext>
                </c:extLst>
              </c15:ser>
            </c15:filteredLineSeries>
          </c:ext>
        </c:extLst>
      </c:lineChart>
      <c:catAx>
        <c:axId val="5748825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Cumulative Shares of Population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4883184"/>
        <c:crosses val="autoZero"/>
        <c:auto val="1"/>
        <c:lblAlgn val="ctr"/>
        <c:lblOffset val="100"/>
        <c:noMultiLvlLbl val="0"/>
      </c:catAx>
      <c:valAx>
        <c:axId val="574883184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Cumulative Shares of Consumption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488252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Poverty Indicators at National Poverty Line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Micro!$AA$9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Micro!$Z$10:$Z$15</c:f>
              <c:strCache>
                <c:ptCount val="6"/>
                <c:pt idx="0">
                  <c:v>P0 National</c:v>
                </c:pt>
                <c:pt idx="1">
                  <c:v>P1 National</c:v>
                </c:pt>
                <c:pt idx="2">
                  <c:v>P0 Rural</c:v>
                </c:pt>
                <c:pt idx="3">
                  <c:v>P1 Rural</c:v>
                </c:pt>
                <c:pt idx="4">
                  <c:v>P0 Urban</c:v>
                </c:pt>
                <c:pt idx="5">
                  <c:v>P1 Urban</c:v>
                </c:pt>
              </c:strCache>
            </c:strRef>
          </c:cat>
          <c:val>
            <c:numRef>
              <c:f>Micro!$AA$10:$AA$15</c:f>
              <c:numCache>
                <c:formatCode>General</c:formatCode>
                <c:ptCount val="6"/>
                <c:pt idx="0">
                  <c:v>20.7</c:v>
                </c:pt>
                <c:pt idx="1">
                  <c:v>5.9</c:v>
                </c:pt>
                <c:pt idx="2">
                  <c:v>26.9</c:v>
                </c:pt>
                <c:pt idx="3">
                  <c:v>7.8</c:v>
                </c:pt>
                <c:pt idx="4">
                  <c:v>6</c:v>
                </c:pt>
                <c:pt idx="5">
                  <c:v>1.4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88-460D-9268-7745E5FDD035}"/>
            </c:ext>
          </c:extLst>
        </c:ser>
        <c:ser>
          <c:idx val="1"/>
          <c:order val="1"/>
          <c:tx>
            <c:strRef>
              <c:f>Micro!$AB$9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Micro!$Z$10:$Z$15</c:f>
              <c:strCache>
                <c:ptCount val="6"/>
                <c:pt idx="0">
                  <c:v>P0 National</c:v>
                </c:pt>
                <c:pt idx="1">
                  <c:v>P1 National</c:v>
                </c:pt>
                <c:pt idx="2">
                  <c:v>P0 Rural</c:v>
                </c:pt>
                <c:pt idx="3">
                  <c:v>P1 Rural</c:v>
                </c:pt>
                <c:pt idx="4">
                  <c:v>P0 Urban</c:v>
                </c:pt>
                <c:pt idx="5">
                  <c:v>P1 Urban</c:v>
                </c:pt>
              </c:strCache>
            </c:strRef>
          </c:cat>
          <c:val>
            <c:numRef>
              <c:f>Micro!$AB$10:$AB$15</c:f>
              <c:numCache>
                <c:formatCode>General</c:formatCode>
                <c:ptCount val="6"/>
                <c:pt idx="0">
                  <c:v>17.2</c:v>
                </c:pt>
                <c:pt idx="1">
                  <c:v>4.5</c:v>
                </c:pt>
                <c:pt idx="2">
                  <c:v>22.1</c:v>
                </c:pt>
                <c:pt idx="3">
                  <c:v>5.9</c:v>
                </c:pt>
                <c:pt idx="4">
                  <c:v>5.4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688-460D-9268-7745E5FDD035}"/>
            </c:ext>
          </c:extLst>
        </c:ser>
        <c:ser>
          <c:idx val="2"/>
          <c:order val="2"/>
          <c:tx>
            <c:strRef>
              <c:f>Micro!$AC$9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Micro!$Z$10:$Z$15</c:f>
              <c:strCache>
                <c:ptCount val="6"/>
                <c:pt idx="0">
                  <c:v>P0 National</c:v>
                </c:pt>
                <c:pt idx="1">
                  <c:v>P1 National</c:v>
                </c:pt>
                <c:pt idx="2">
                  <c:v>P0 Rural</c:v>
                </c:pt>
                <c:pt idx="3">
                  <c:v>P1 Rural</c:v>
                </c:pt>
                <c:pt idx="4">
                  <c:v>P0 Urban</c:v>
                </c:pt>
                <c:pt idx="5">
                  <c:v>P1 Urban</c:v>
                </c:pt>
              </c:strCache>
            </c:strRef>
          </c:cat>
          <c:val>
            <c:numRef>
              <c:f>Micro!$AC$10:$AC$15</c:f>
              <c:numCache>
                <c:formatCode>General</c:formatCode>
                <c:ptCount val="6"/>
                <c:pt idx="0">
                  <c:v>13.5</c:v>
                </c:pt>
                <c:pt idx="2">
                  <c:v>18.600000000000001</c:v>
                </c:pt>
                <c:pt idx="4">
                  <c:v>3.8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688-460D-9268-7745E5FDD0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1624208"/>
        <c:axId val="521629128"/>
      </c:barChart>
      <c:catAx>
        <c:axId val="521624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1629128"/>
        <c:crosses val="autoZero"/>
        <c:auto val="1"/>
        <c:lblAlgn val="ctr"/>
        <c:lblOffset val="100"/>
        <c:noMultiLvlLbl val="0"/>
      </c:catAx>
      <c:valAx>
        <c:axId val="521629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1624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6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chart" Target="../charts/chart10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598715</xdr:colOff>
      <xdr:row>18</xdr:row>
      <xdr:rowOff>13606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19</xdr:row>
      <xdr:rowOff>190499</xdr:rowOff>
    </xdr:from>
    <xdr:to>
      <xdr:col>9</xdr:col>
      <xdr:colOff>13607</xdr:colOff>
      <xdr:row>38</xdr:row>
      <xdr:rowOff>149678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0</xdr:colOff>
      <xdr:row>20</xdr:row>
      <xdr:rowOff>0</xdr:rowOff>
    </xdr:from>
    <xdr:to>
      <xdr:col>19</xdr:col>
      <xdr:colOff>347383</xdr:colOff>
      <xdr:row>38</xdr:row>
      <xdr:rowOff>156882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8</xdr:col>
      <xdr:colOff>612321</xdr:colOff>
      <xdr:row>57</xdr:row>
      <xdr:rowOff>95250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612320</xdr:colOff>
      <xdr:row>40</xdr:row>
      <xdr:rowOff>0</xdr:rowOff>
    </xdr:from>
    <xdr:to>
      <xdr:col>19</xdr:col>
      <xdr:colOff>353785</xdr:colOff>
      <xdr:row>57</xdr:row>
      <xdr:rowOff>0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0</xdr:colOff>
      <xdr:row>40</xdr:row>
      <xdr:rowOff>0</xdr:rowOff>
    </xdr:from>
    <xdr:to>
      <xdr:col>29</xdr:col>
      <xdr:colOff>462643</xdr:colOff>
      <xdr:row>57</xdr:row>
      <xdr:rowOff>0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0</xdr:row>
      <xdr:rowOff>0</xdr:rowOff>
    </xdr:from>
    <xdr:to>
      <xdr:col>23</xdr:col>
      <xdr:colOff>562855</xdr:colOff>
      <xdr:row>19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0</xdr:colOff>
      <xdr:row>20</xdr:row>
      <xdr:rowOff>0</xdr:rowOff>
    </xdr:from>
    <xdr:to>
      <xdr:col>23</xdr:col>
      <xdr:colOff>596473</xdr:colOff>
      <xdr:row>38</xdr:row>
      <xdr:rowOff>176892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29</xdr:col>
      <xdr:colOff>190500</xdr:colOff>
      <xdr:row>7</xdr:row>
      <xdr:rowOff>47625</xdr:rowOff>
    </xdr:from>
    <xdr:to>
      <xdr:col>36</xdr:col>
      <xdr:colOff>495300</xdr:colOff>
      <xdr:row>21</xdr:row>
      <xdr:rowOff>123825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28574</xdr:colOff>
      <xdr:row>40</xdr:row>
      <xdr:rowOff>133349</xdr:rowOff>
    </xdr:from>
    <xdr:to>
      <xdr:col>23</xdr:col>
      <xdr:colOff>571499</xdr:colOff>
      <xdr:row>56</xdr:row>
      <xdr:rowOff>142874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6164036</xdr:colOff>
      <xdr:row>28</xdr:row>
      <xdr:rowOff>111579</xdr:rowOff>
    </xdr:from>
    <xdr:to>
      <xdr:col>6</xdr:col>
      <xdr:colOff>435429</xdr:colOff>
      <xdr:row>42</xdr:row>
      <xdr:rowOff>187779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398318</xdr:colOff>
      <xdr:row>28</xdr:row>
      <xdr:rowOff>138545</xdr:rowOff>
    </xdr:from>
    <xdr:to>
      <xdr:col>13</xdr:col>
      <xdr:colOff>90302</xdr:colOff>
      <xdr:row>43</xdr:row>
      <xdr:rowOff>24245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467591</xdr:colOff>
      <xdr:row>28</xdr:row>
      <xdr:rowOff>117763</xdr:rowOff>
    </xdr:from>
    <xdr:to>
      <xdr:col>20</xdr:col>
      <xdr:colOff>138546</xdr:colOff>
      <xdr:row>43</xdr:row>
      <xdr:rowOff>3463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459441</xdr:colOff>
      <xdr:row>28</xdr:row>
      <xdr:rowOff>118783</xdr:rowOff>
    </xdr:from>
    <xdr:to>
      <xdr:col>26</xdr:col>
      <xdr:colOff>89647</xdr:colOff>
      <xdr:row>43</xdr:row>
      <xdr:rowOff>4483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2"/>
  <sheetViews>
    <sheetView tabSelected="1" zoomScaleNormal="100" workbookViewId="0">
      <selection sqref="A1:XFD1048576"/>
    </sheetView>
  </sheetViews>
  <sheetFormatPr defaultColWidth="9.140625" defaultRowHeight="15"/>
  <cols>
    <col min="1" max="2" width="9.140625" style="1"/>
    <col min="3" max="3" width="12" style="1" bestFit="1" customWidth="1"/>
    <col min="4" max="4" width="10.42578125" style="1" bestFit="1" customWidth="1"/>
    <col min="5" max="5" width="9.140625" style="1"/>
    <col min="6" max="6" width="12.7109375" style="1" bestFit="1" customWidth="1"/>
    <col min="7" max="11" width="9.140625" style="1"/>
    <col min="12" max="12" width="11.5703125" style="1" bestFit="1" customWidth="1"/>
    <col min="13" max="16384" width="9.140625" style="1"/>
  </cols>
  <sheetData>
    <row r="1" spans="1:12">
      <c r="A1" s="1" t="s">
        <v>0</v>
      </c>
      <c r="B1" s="1" t="s">
        <v>2</v>
      </c>
      <c r="C1" s="1" t="s">
        <v>3</v>
      </c>
      <c r="D1" s="1" t="s">
        <v>5</v>
      </c>
      <c r="E1" s="1" t="s">
        <v>6</v>
      </c>
      <c r="F1" s="1" t="s">
        <v>8</v>
      </c>
      <c r="G1" s="1" t="s">
        <v>8</v>
      </c>
      <c r="H1" s="1" t="s">
        <v>10</v>
      </c>
      <c r="I1" s="1" t="s">
        <v>12</v>
      </c>
      <c r="J1" s="1" t="s">
        <v>13</v>
      </c>
      <c r="K1" s="1" t="s">
        <v>27</v>
      </c>
      <c r="L1" s="1" t="s">
        <v>38</v>
      </c>
    </row>
    <row r="2" spans="1:12">
      <c r="A2" s="1" t="s">
        <v>1</v>
      </c>
      <c r="C2" s="1" t="s">
        <v>4</v>
      </c>
      <c r="D2" s="1" t="s">
        <v>4</v>
      </c>
      <c r="E2" s="1" t="s">
        <v>7</v>
      </c>
      <c r="F2" s="1" t="s">
        <v>7</v>
      </c>
      <c r="G2" s="1" t="s">
        <v>9</v>
      </c>
      <c r="H2" s="1" t="s">
        <v>11</v>
      </c>
      <c r="I2" s="1" t="s">
        <v>11</v>
      </c>
      <c r="J2" s="1" t="s">
        <v>11</v>
      </c>
      <c r="K2" s="1" t="s">
        <v>28</v>
      </c>
      <c r="L2" s="1" t="s">
        <v>4</v>
      </c>
    </row>
    <row r="3" spans="1:12">
      <c r="A3" s="1">
        <v>1985</v>
      </c>
      <c r="B3" s="1" t="s">
        <v>14</v>
      </c>
      <c r="C3" s="1">
        <v>45.74</v>
      </c>
      <c r="D3" s="1">
        <v>38</v>
      </c>
      <c r="E3" s="1">
        <v>53.93</v>
      </c>
      <c r="F3" s="1">
        <v>21.9</v>
      </c>
      <c r="G3" s="1">
        <v>11.43</v>
      </c>
      <c r="H3" s="1">
        <v>0.32969999999999999</v>
      </c>
      <c r="I3" s="1">
        <v>38.68</v>
      </c>
      <c r="J3" s="1">
        <v>0.25280000000000002</v>
      </c>
      <c r="K3" s="1">
        <v>85.83</v>
      </c>
      <c r="L3" s="1">
        <f>C3*K3*1000000</f>
        <v>3925864200</v>
      </c>
    </row>
    <row r="4" spans="1:12">
      <c r="A4" s="1">
        <v>1992</v>
      </c>
      <c r="B4" s="1" t="s">
        <v>14</v>
      </c>
      <c r="C4" s="1">
        <v>40.15</v>
      </c>
      <c r="D4" s="1">
        <v>38</v>
      </c>
      <c r="E4" s="1">
        <v>61.9</v>
      </c>
      <c r="F4" s="1">
        <v>31.12</v>
      </c>
      <c r="G4" s="1">
        <v>19.66</v>
      </c>
      <c r="H4" s="1">
        <v>0.5484</v>
      </c>
      <c r="I4" s="1">
        <v>44.95</v>
      </c>
      <c r="J4" s="1">
        <v>0.3735</v>
      </c>
      <c r="K4" s="1">
        <v>102.44</v>
      </c>
      <c r="L4" s="1">
        <f>C4*K4*1000000</f>
        <v>4112965999.9999995</v>
      </c>
    </row>
    <row r="5" spans="1:12">
      <c r="A5" s="1">
        <v>1996</v>
      </c>
      <c r="B5" s="1" t="s">
        <v>14</v>
      </c>
      <c r="C5" s="1">
        <v>39.35</v>
      </c>
      <c r="D5" s="1">
        <v>38</v>
      </c>
      <c r="E5" s="1">
        <v>68.510000000000005</v>
      </c>
      <c r="F5" s="1">
        <v>32.049999999999997</v>
      </c>
      <c r="G5" s="1">
        <v>18.72</v>
      </c>
      <c r="H5" s="1">
        <v>0.51319999999999999</v>
      </c>
      <c r="I5" s="1">
        <v>46.5</v>
      </c>
      <c r="J5" s="1">
        <v>0.3785</v>
      </c>
      <c r="K5" s="1">
        <v>112.62</v>
      </c>
      <c r="L5" s="1">
        <f>C5*K5*1000000</f>
        <v>4431597000.000001</v>
      </c>
    </row>
    <row r="6" spans="1:12">
      <c r="A6" s="1">
        <v>2003</v>
      </c>
      <c r="B6" s="1" t="s">
        <v>14</v>
      </c>
      <c r="C6" s="1">
        <v>40.520000000000003</v>
      </c>
      <c r="D6" s="1">
        <v>38</v>
      </c>
      <c r="E6" s="1">
        <v>63.07</v>
      </c>
      <c r="F6" s="1">
        <v>28.66</v>
      </c>
      <c r="G6" s="1">
        <v>16.55</v>
      </c>
      <c r="H6" s="1">
        <v>0.46400000000000002</v>
      </c>
      <c r="I6" s="1">
        <v>42.93</v>
      </c>
      <c r="J6" s="1">
        <v>0.31990000000000002</v>
      </c>
      <c r="K6" s="1">
        <v>133.07</v>
      </c>
      <c r="L6" s="1">
        <f>C6*K6*1000000</f>
        <v>5391996400</v>
      </c>
    </row>
    <row r="7" spans="1:12">
      <c r="A7" s="1">
        <v>2009</v>
      </c>
      <c r="B7" s="1" t="s">
        <v>14</v>
      </c>
      <c r="C7" s="1">
        <v>39.9</v>
      </c>
      <c r="D7" s="1">
        <v>38</v>
      </c>
      <c r="E7" s="1">
        <v>67.98</v>
      </c>
      <c r="F7" s="1">
        <v>33.74</v>
      </c>
      <c r="G7" s="1">
        <v>20.6</v>
      </c>
      <c r="H7" s="1">
        <v>0.5665</v>
      </c>
      <c r="I7" s="1">
        <v>48.83</v>
      </c>
      <c r="J7" s="1">
        <v>0.41660000000000003</v>
      </c>
      <c r="K7" s="1">
        <v>154.49</v>
      </c>
      <c r="L7" s="1">
        <f>C7*K7*1000000</f>
        <v>6164151000</v>
      </c>
    </row>
    <row r="9" spans="1:12">
      <c r="A9" s="1" t="s">
        <v>15</v>
      </c>
      <c r="B9" s="1" t="s">
        <v>16</v>
      </c>
    </row>
    <row r="10" spans="1:12">
      <c r="C10" s="1" t="s">
        <v>17</v>
      </c>
      <c r="D10" s="1" t="s">
        <v>18</v>
      </c>
      <c r="E10" s="1" t="s">
        <v>19</v>
      </c>
      <c r="F10" s="1" t="s">
        <v>20</v>
      </c>
      <c r="G10" s="1" t="s">
        <v>21</v>
      </c>
      <c r="H10" s="1" t="s">
        <v>22</v>
      </c>
      <c r="I10" s="1" t="s">
        <v>23</v>
      </c>
      <c r="J10" s="1" t="s">
        <v>24</v>
      </c>
      <c r="K10" s="1" t="s">
        <v>25</v>
      </c>
      <c r="L10" s="1" t="s">
        <v>26</v>
      </c>
    </row>
    <row r="11" spans="1:12">
      <c r="B11" s="1">
        <v>0</v>
      </c>
      <c r="C11" s="1">
        <v>10</v>
      </c>
      <c r="D11" s="1">
        <v>20</v>
      </c>
      <c r="E11" s="1">
        <v>30</v>
      </c>
      <c r="F11" s="1">
        <v>40</v>
      </c>
      <c r="G11" s="1">
        <v>50</v>
      </c>
      <c r="H11" s="1">
        <v>60</v>
      </c>
      <c r="I11" s="1">
        <v>70</v>
      </c>
      <c r="J11" s="1">
        <v>80</v>
      </c>
      <c r="K11" s="1">
        <v>90</v>
      </c>
      <c r="L11" s="1">
        <v>100</v>
      </c>
    </row>
    <row r="12" spans="1:12">
      <c r="A12" s="1">
        <v>1985</v>
      </c>
      <c r="B12" s="1">
        <v>0</v>
      </c>
      <c r="C12" s="1">
        <v>2.4700000000000002</v>
      </c>
      <c r="D12" s="1">
        <v>3.55</v>
      </c>
      <c r="E12" s="1">
        <v>4.63</v>
      </c>
      <c r="F12" s="1">
        <v>5.78</v>
      </c>
      <c r="G12" s="1">
        <v>7.03</v>
      </c>
      <c r="H12" s="1">
        <v>8.49</v>
      </c>
      <c r="I12" s="1">
        <v>10.29</v>
      </c>
      <c r="J12" s="1">
        <v>12.75</v>
      </c>
      <c r="K12" s="1">
        <v>16.8</v>
      </c>
      <c r="L12" s="1">
        <v>28.21</v>
      </c>
    </row>
    <row r="13" spans="1:12">
      <c r="A13" s="1">
        <v>1992</v>
      </c>
      <c r="B13" s="1">
        <v>0</v>
      </c>
      <c r="C13" s="1">
        <v>1.42</v>
      </c>
      <c r="D13" s="1">
        <v>2.58</v>
      </c>
      <c r="E13" s="1">
        <v>3.76</v>
      </c>
      <c r="F13" s="1">
        <v>5.04</v>
      </c>
      <c r="G13" s="1">
        <v>6.45</v>
      </c>
      <c r="H13" s="1">
        <v>8.1199999999999992</v>
      </c>
      <c r="I13" s="1">
        <v>10.19</v>
      </c>
      <c r="J13" s="1">
        <v>13.07</v>
      </c>
      <c r="K13" s="1">
        <v>17.84</v>
      </c>
      <c r="L13" s="1">
        <v>31.53</v>
      </c>
    </row>
    <row r="14" spans="1:12">
      <c r="A14" s="1">
        <v>1996</v>
      </c>
      <c r="B14" s="1">
        <v>0</v>
      </c>
      <c r="C14" s="1">
        <v>1.89</v>
      </c>
      <c r="D14" s="1">
        <v>3.11</v>
      </c>
      <c r="E14" s="1">
        <v>4.07</v>
      </c>
      <c r="F14" s="1">
        <v>5.05</v>
      </c>
      <c r="G14" s="1">
        <v>6.14</v>
      </c>
      <c r="H14" s="1">
        <v>7.41</v>
      </c>
      <c r="I14" s="1">
        <v>9</v>
      </c>
      <c r="J14" s="1">
        <v>11.22</v>
      </c>
      <c r="K14" s="1">
        <v>15.01</v>
      </c>
      <c r="L14" s="1">
        <v>37.1</v>
      </c>
    </row>
    <row r="15" spans="1:12">
      <c r="A15" s="1">
        <v>2003</v>
      </c>
      <c r="B15" s="1">
        <v>0</v>
      </c>
      <c r="C15" s="1">
        <v>1.99</v>
      </c>
      <c r="D15" s="1">
        <v>3.14</v>
      </c>
      <c r="E15" s="1">
        <v>4.26</v>
      </c>
      <c r="F15" s="1">
        <v>5.41</v>
      </c>
      <c r="G15" s="1">
        <v>6.64</v>
      </c>
      <c r="H15" s="1">
        <v>8.0399999999999991</v>
      </c>
      <c r="I15" s="1">
        <v>9.77</v>
      </c>
      <c r="J15" s="1">
        <v>12.14</v>
      </c>
      <c r="K15" s="1">
        <v>16.190000000000001</v>
      </c>
      <c r="L15" s="1">
        <v>32.42</v>
      </c>
    </row>
    <row r="16" spans="1:12">
      <c r="A16" s="1">
        <v>2009</v>
      </c>
      <c r="B16" s="1">
        <v>0</v>
      </c>
      <c r="C16" s="1">
        <v>1.75</v>
      </c>
      <c r="D16" s="1">
        <v>2.66</v>
      </c>
      <c r="E16" s="1">
        <v>3.62</v>
      </c>
      <c r="F16" s="1">
        <v>4.6500000000000004</v>
      </c>
      <c r="G16" s="1">
        <v>5.8</v>
      </c>
      <c r="H16" s="1">
        <v>7.18</v>
      </c>
      <c r="I16" s="1">
        <v>8.92</v>
      </c>
      <c r="J16" s="1">
        <v>11.41</v>
      </c>
      <c r="K16" s="1">
        <v>15.78</v>
      </c>
      <c r="L16" s="1">
        <v>38.229999999999997</v>
      </c>
    </row>
    <row r="17" spans="1:12">
      <c r="A17" s="1" t="s">
        <v>36</v>
      </c>
    </row>
    <row r="18" spans="1:12">
      <c r="C18" s="1" t="s">
        <v>17</v>
      </c>
      <c r="D18" s="1" t="s">
        <v>18</v>
      </c>
      <c r="E18" s="1" t="s">
        <v>19</v>
      </c>
      <c r="F18" s="1" t="s">
        <v>20</v>
      </c>
      <c r="G18" s="1" t="s">
        <v>21</v>
      </c>
      <c r="H18" s="1" t="s">
        <v>22</v>
      </c>
      <c r="I18" s="1" t="s">
        <v>23</v>
      </c>
      <c r="J18" s="1" t="s">
        <v>24</v>
      </c>
      <c r="K18" s="1" t="s">
        <v>25</v>
      </c>
      <c r="L18" s="1" t="s">
        <v>26</v>
      </c>
    </row>
    <row r="19" spans="1:12">
      <c r="A19" s="1" t="s">
        <v>37</v>
      </c>
      <c r="B19" s="1">
        <v>0</v>
      </c>
      <c r="C19" s="1">
        <v>10</v>
      </c>
      <c r="D19" s="1">
        <v>20</v>
      </c>
      <c r="E19" s="1">
        <v>30</v>
      </c>
      <c r="F19" s="1">
        <v>40</v>
      </c>
      <c r="G19" s="1">
        <v>50</v>
      </c>
      <c r="H19" s="1">
        <v>60</v>
      </c>
      <c r="I19" s="1">
        <v>70</v>
      </c>
      <c r="J19" s="1">
        <v>80</v>
      </c>
      <c r="K19" s="1">
        <v>90</v>
      </c>
      <c r="L19" s="1">
        <v>100</v>
      </c>
    </row>
    <row r="20" spans="1:12">
      <c r="A20" s="1">
        <v>1985</v>
      </c>
      <c r="B20" s="1">
        <v>0</v>
      </c>
      <c r="C20" s="1">
        <f>C12</f>
        <v>2.4700000000000002</v>
      </c>
      <c r="D20" s="1">
        <f t="shared" ref="D20:L20" si="0">C20+D12</f>
        <v>6.02</v>
      </c>
      <c r="E20" s="1">
        <f t="shared" si="0"/>
        <v>10.649999999999999</v>
      </c>
      <c r="F20" s="1">
        <f t="shared" si="0"/>
        <v>16.43</v>
      </c>
      <c r="G20" s="1">
        <f t="shared" si="0"/>
        <v>23.46</v>
      </c>
      <c r="H20" s="1">
        <f t="shared" si="0"/>
        <v>31.950000000000003</v>
      </c>
      <c r="I20" s="1">
        <f t="shared" si="0"/>
        <v>42.24</v>
      </c>
      <c r="J20" s="1">
        <f t="shared" si="0"/>
        <v>54.99</v>
      </c>
      <c r="K20" s="1">
        <f t="shared" si="0"/>
        <v>71.790000000000006</v>
      </c>
      <c r="L20" s="1">
        <f t="shared" si="0"/>
        <v>100</v>
      </c>
    </row>
    <row r="21" spans="1:12">
      <c r="A21" s="1">
        <v>1992</v>
      </c>
      <c r="B21" s="1">
        <v>0</v>
      </c>
      <c r="C21" s="1">
        <f>C13</f>
        <v>1.42</v>
      </c>
      <c r="D21" s="1">
        <f t="shared" ref="D21:L21" si="1">C21+D13</f>
        <v>4</v>
      </c>
      <c r="E21" s="1">
        <f t="shared" si="1"/>
        <v>7.76</v>
      </c>
      <c r="F21" s="1">
        <f t="shared" si="1"/>
        <v>12.8</v>
      </c>
      <c r="G21" s="1">
        <f t="shared" si="1"/>
        <v>19.25</v>
      </c>
      <c r="H21" s="1">
        <f t="shared" si="1"/>
        <v>27.369999999999997</v>
      </c>
      <c r="I21" s="1">
        <f t="shared" si="1"/>
        <v>37.559999999999995</v>
      </c>
      <c r="J21" s="1">
        <f t="shared" si="1"/>
        <v>50.629999999999995</v>
      </c>
      <c r="K21" s="1">
        <f t="shared" si="1"/>
        <v>68.47</v>
      </c>
      <c r="L21" s="1">
        <f t="shared" si="1"/>
        <v>100</v>
      </c>
    </row>
    <row r="22" spans="1:12">
      <c r="A22" s="1">
        <v>1996</v>
      </c>
      <c r="B22" s="1">
        <v>0</v>
      </c>
      <c r="C22" s="1">
        <f>C14</f>
        <v>1.89</v>
      </c>
      <c r="D22" s="1">
        <f t="shared" ref="D22:L22" si="2">C22+D14</f>
        <v>5</v>
      </c>
      <c r="E22" s="1">
        <f t="shared" si="2"/>
        <v>9.07</v>
      </c>
      <c r="F22" s="1">
        <f t="shared" si="2"/>
        <v>14.120000000000001</v>
      </c>
      <c r="G22" s="1">
        <f t="shared" si="2"/>
        <v>20.260000000000002</v>
      </c>
      <c r="H22" s="1">
        <f t="shared" si="2"/>
        <v>27.67</v>
      </c>
      <c r="I22" s="1">
        <f t="shared" si="2"/>
        <v>36.67</v>
      </c>
      <c r="J22" s="1">
        <f t="shared" si="2"/>
        <v>47.89</v>
      </c>
      <c r="K22" s="1">
        <f t="shared" si="2"/>
        <v>62.9</v>
      </c>
      <c r="L22" s="1">
        <f t="shared" si="2"/>
        <v>100</v>
      </c>
    </row>
    <row r="23" spans="1:12">
      <c r="A23" s="1">
        <v>2003</v>
      </c>
      <c r="B23" s="1">
        <v>0</v>
      </c>
      <c r="C23" s="1">
        <f>C15</f>
        <v>1.99</v>
      </c>
      <c r="D23" s="1">
        <f t="shared" ref="D23:L23" si="3">C23+D15</f>
        <v>5.13</v>
      </c>
      <c r="E23" s="1">
        <f t="shared" si="3"/>
        <v>9.39</v>
      </c>
      <c r="F23" s="1">
        <f t="shared" si="3"/>
        <v>14.8</v>
      </c>
      <c r="G23" s="1">
        <f t="shared" si="3"/>
        <v>21.44</v>
      </c>
      <c r="H23" s="1">
        <f t="shared" si="3"/>
        <v>29.48</v>
      </c>
      <c r="I23" s="1">
        <f t="shared" si="3"/>
        <v>39.25</v>
      </c>
      <c r="J23" s="1">
        <f t="shared" si="3"/>
        <v>51.39</v>
      </c>
      <c r="K23" s="1">
        <f t="shared" si="3"/>
        <v>67.58</v>
      </c>
      <c r="L23" s="1">
        <f t="shared" si="3"/>
        <v>100</v>
      </c>
    </row>
    <row r="24" spans="1:12">
      <c r="A24" s="1">
        <v>2009</v>
      </c>
      <c r="B24" s="1">
        <v>0</v>
      </c>
      <c r="C24" s="1">
        <f>C16</f>
        <v>1.75</v>
      </c>
      <c r="D24" s="1">
        <f t="shared" ref="D24:L24" si="4">C24+D16</f>
        <v>4.41</v>
      </c>
      <c r="E24" s="1">
        <f t="shared" si="4"/>
        <v>8.0300000000000011</v>
      </c>
      <c r="F24" s="1">
        <f t="shared" si="4"/>
        <v>12.680000000000001</v>
      </c>
      <c r="G24" s="1">
        <f t="shared" si="4"/>
        <v>18.48</v>
      </c>
      <c r="H24" s="1">
        <f t="shared" si="4"/>
        <v>25.66</v>
      </c>
      <c r="I24" s="1">
        <f t="shared" si="4"/>
        <v>34.58</v>
      </c>
      <c r="J24" s="1">
        <f t="shared" si="4"/>
        <v>45.989999999999995</v>
      </c>
      <c r="K24" s="1">
        <f t="shared" si="4"/>
        <v>61.769999999999996</v>
      </c>
      <c r="L24" s="1">
        <f t="shared" si="4"/>
        <v>100</v>
      </c>
    </row>
    <row r="26" spans="1:12">
      <c r="A26" s="1" t="s">
        <v>39</v>
      </c>
      <c r="C26" s="1" t="s">
        <v>17</v>
      </c>
      <c r="D26" s="1" t="s">
        <v>18</v>
      </c>
      <c r="E26" s="1" t="s">
        <v>19</v>
      </c>
      <c r="F26" s="1" t="s">
        <v>20</v>
      </c>
      <c r="G26" s="1" t="s">
        <v>21</v>
      </c>
      <c r="H26" s="1" t="s">
        <v>22</v>
      </c>
      <c r="I26" s="1" t="s">
        <v>23</v>
      </c>
      <c r="J26" s="1" t="s">
        <v>24</v>
      </c>
      <c r="K26" s="1" t="s">
        <v>25</v>
      </c>
      <c r="L26" s="1" t="s">
        <v>26</v>
      </c>
    </row>
    <row r="27" spans="1:12">
      <c r="A27" s="1">
        <v>1985</v>
      </c>
      <c r="B27" s="1">
        <v>0</v>
      </c>
      <c r="C27" s="1">
        <f t="shared" ref="C27:L27" si="5">$L$3*C12/100</f>
        <v>96968845.739999995</v>
      </c>
      <c r="D27" s="1">
        <f t="shared" si="5"/>
        <v>139368179.09999999</v>
      </c>
      <c r="E27" s="1">
        <f t="shared" si="5"/>
        <v>181767512.46000001</v>
      </c>
      <c r="F27" s="1">
        <f t="shared" si="5"/>
        <v>226914950.75999999</v>
      </c>
      <c r="G27" s="1">
        <f t="shared" si="5"/>
        <v>275988253.25999999</v>
      </c>
      <c r="H27" s="1">
        <f t="shared" si="5"/>
        <v>333305870.57999998</v>
      </c>
      <c r="I27" s="1">
        <f t="shared" si="5"/>
        <v>403971426.18000001</v>
      </c>
      <c r="J27" s="1">
        <f t="shared" si="5"/>
        <v>500547685.5</v>
      </c>
      <c r="K27" s="1">
        <f t="shared" si="5"/>
        <v>659545185.60000002</v>
      </c>
      <c r="L27" s="1">
        <f t="shared" si="5"/>
        <v>1107486290.8199999</v>
      </c>
    </row>
    <row r="28" spans="1:12">
      <c r="A28" s="1">
        <v>1992</v>
      </c>
      <c r="B28" s="1">
        <v>0</v>
      </c>
      <c r="C28" s="1">
        <f t="shared" ref="C28:L28" si="6">$L$4*C13/100</f>
        <v>58404117.199999988</v>
      </c>
      <c r="D28" s="1">
        <f t="shared" si="6"/>
        <v>106114522.8</v>
      </c>
      <c r="E28" s="1">
        <f t="shared" si="6"/>
        <v>154647521.59999999</v>
      </c>
      <c r="F28" s="1">
        <f t="shared" si="6"/>
        <v>207293486.39999998</v>
      </c>
      <c r="G28" s="1">
        <f t="shared" si="6"/>
        <v>265286306.99999997</v>
      </c>
      <c r="H28" s="1">
        <f t="shared" si="6"/>
        <v>333972839.19999993</v>
      </c>
      <c r="I28" s="1">
        <f t="shared" si="6"/>
        <v>419111235.39999992</v>
      </c>
      <c r="J28" s="1">
        <f t="shared" si="6"/>
        <v>537564656.19999993</v>
      </c>
      <c r="K28" s="1">
        <f t="shared" si="6"/>
        <v>733753134.39999986</v>
      </c>
      <c r="L28" s="1">
        <f t="shared" si="6"/>
        <v>1296818179.8</v>
      </c>
    </row>
    <row r="29" spans="1:12">
      <c r="A29" s="1">
        <v>1996</v>
      </c>
      <c r="B29" s="1">
        <v>0</v>
      </c>
      <c r="C29" s="1">
        <f t="shared" ref="C29:L29" si="7">$L$5*C14/100</f>
        <v>83757183.300000012</v>
      </c>
      <c r="D29" s="1">
        <f t="shared" si="7"/>
        <v>137822666.70000002</v>
      </c>
      <c r="E29" s="1">
        <f t="shared" si="7"/>
        <v>180365997.90000004</v>
      </c>
      <c r="F29" s="1">
        <f t="shared" si="7"/>
        <v>223795648.50000003</v>
      </c>
      <c r="G29" s="1">
        <f t="shared" si="7"/>
        <v>272100055.80000001</v>
      </c>
      <c r="H29" s="1">
        <f t="shared" si="7"/>
        <v>328381337.70000005</v>
      </c>
      <c r="I29" s="1">
        <f t="shared" si="7"/>
        <v>398843730.00000006</v>
      </c>
      <c r="J29" s="1">
        <f t="shared" si="7"/>
        <v>497225183.40000015</v>
      </c>
      <c r="K29" s="1">
        <f t="shared" si="7"/>
        <v>665182709.70000017</v>
      </c>
      <c r="L29" s="1">
        <f t="shared" si="7"/>
        <v>1644122487.0000002</v>
      </c>
    </row>
    <row r="30" spans="1:12">
      <c r="A30" s="1">
        <v>2003</v>
      </c>
      <c r="B30" s="1">
        <v>0</v>
      </c>
      <c r="C30" s="1">
        <f t="shared" ref="C30:L30" si="8">$L$6*C15/100</f>
        <v>107300728.36</v>
      </c>
      <c r="D30" s="1">
        <f t="shared" si="8"/>
        <v>169308686.96000001</v>
      </c>
      <c r="E30" s="1">
        <f t="shared" si="8"/>
        <v>229699046.63999999</v>
      </c>
      <c r="F30" s="1">
        <f t="shared" si="8"/>
        <v>291707005.24000001</v>
      </c>
      <c r="G30" s="1">
        <f t="shared" si="8"/>
        <v>358028560.95999998</v>
      </c>
      <c r="H30" s="1">
        <f t="shared" si="8"/>
        <v>433516510.55999994</v>
      </c>
      <c r="I30" s="1">
        <f t="shared" si="8"/>
        <v>526798048.27999997</v>
      </c>
      <c r="J30" s="1">
        <f t="shared" si="8"/>
        <v>654588362.96000004</v>
      </c>
      <c r="K30" s="1">
        <f t="shared" si="8"/>
        <v>872964217.15999997</v>
      </c>
      <c r="L30" s="1">
        <f t="shared" si="8"/>
        <v>1748085232.8800001</v>
      </c>
    </row>
    <row r="31" spans="1:12">
      <c r="A31" s="1">
        <v>2009</v>
      </c>
      <c r="B31" s="1">
        <v>0</v>
      </c>
      <c r="C31" s="1">
        <f t="shared" ref="C31:L31" si="9">$L$7*C16/100</f>
        <v>107872642.5</v>
      </c>
      <c r="D31" s="1">
        <f t="shared" si="9"/>
        <v>163966416.59999999</v>
      </c>
      <c r="E31" s="1">
        <f t="shared" si="9"/>
        <v>223142266.19999999</v>
      </c>
      <c r="F31" s="1">
        <f t="shared" si="9"/>
        <v>286633021.50000006</v>
      </c>
      <c r="G31" s="1">
        <f t="shared" si="9"/>
        <v>357520758</v>
      </c>
      <c r="H31" s="1">
        <f t="shared" si="9"/>
        <v>442586041.80000001</v>
      </c>
      <c r="I31" s="1">
        <f t="shared" si="9"/>
        <v>549842269.20000005</v>
      </c>
      <c r="J31" s="1">
        <f t="shared" si="9"/>
        <v>703329629.10000002</v>
      </c>
      <c r="K31" s="1">
        <f t="shared" si="9"/>
        <v>972703027.79999995</v>
      </c>
      <c r="L31" s="1">
        <f t="shared" si="9"/>
        <v>2356554927.2999997</v>
      </c>
    </row>
    <row r="33" spans="1:12">
      <c r="C33" s="1" t="s">
        <v>17</v>
      </c>
      <c r="D33" s="1" t="s">
        <v>18</v>
      </c>
      <c r="E33" s="1" t="s">
        <v>19</v>
      </c>
      <c r="F33" s="1" t="s">
        <v>20</v>
      </c>
      <c r="G33" s="1" t="s">
        <v>21</v>
      </c>
      <c r="H33" s="1" t="s">
        <v>22</v>
      </c>
      <c r="I33" s="1" t="s">
        <v>23</v>
      </c>
      <c r="J33" s="1" t="s">
        <v>24</v>
      </c>
      <c r="K33" s="1" t="s">
        <v>25</v>
      </c>
      <c r="L33" s="1" t="s">
        <v>26</v>
      </c>
    </row>
    <row r="34" spans="1:12">
      <c r="A34" s="1" t="s">
        <v>40</v>
      </c>
      <c r="B34" s="1">
        <v>0</v>
      </c>
      <c r="C34" s="1">
        <v>10</v>
      </c>
      <c r="D34" s="1">
        <v>20</v>
      </c>
      <c r="E34" s="1">
        <v>30</v>
      </c>
      <c r="F34" s="1">
        <v>40</v>
      </c>
      <c r="G34" s="1">
        <v>50</v>
      </c>
      <c r="H34" s="1">
        <v>60</v>
      </c>
      <c r="I34" s="1">
        <v>70</v>
      </c>
      <c r="J34" s="1">
        <v>80</v>
      </c>
      <c r="K34" s="1">
        <v>90</v>
      </c>
      <c r="L34" s="1">
        <v>100</v>
      </c>
    </row>
    <row r="35" spans="1:12">
      <c r="A35" s="1" t="s">
        <v>42</v>
      </c>
      <c r="C35" s="1">
        <f t="shared" ref="C35:L35" si="10">(C28-C27)/C27/7*100</f>
        <v>-5.6814607745847709</v>
      </c>
      <c r="D35" s="1">
        <f t="shared" si="10"/>
        <v>-3.4086133285581752</v>
      </c>
      <c r="E35" s="1">
        <f t="shared" si="10"/>
        <v>-2.1314504204506899</v>
      </c>
      <c r="F35" s="1">
        <f t="shared" si="10"/>
        <v>-1.235293808431144</v>
      </c>
      <c r="G35" s="1">
        <f t="shared" si="10"/>
        <v>-0.55395454250511411</v>
      </c>
      <c r="H35" s="1">
        <f t="shared" si="10"/>
        <v>2.8586724639071196E-2</v>
      </c>
      <c r="I35" s="1">
        <f t="shared" si="10"/>
        <v>0.5353917996189439</v>
      </c>
      <c r="J35" s="1">
        <f t="shared" si="10"/>
        <v>1.056470507129847</v>
      </c>
      <c r="K35" s="1">
        <f t="shared" si="10"/>
        <v>1.6073402966641441</v>
      </c>
      <c r="L35" s="1">
        <f t="shared" si="10"/>
        <v>2.4422345392106166</v>
      </c>
    </row>
    <row r="36" spans="1:12">
      <c r="A36" s="1" t="s">
        <v>43</v>
      </c>
      <c r="C36" s="1">
        <f t="shared" ref="C36:L36" si="11">(C29-C28)/C28/4*100</f>
        <v>10.852431008065999</v>
      </c>
      <c r="D36" s="1">
        <f t="shared" si="11"/>
        <v>7.4702649230591511</v>
      </c>
      <c r="E36" s="1">
        <f t="shared" si="11"/>
        <v>4.1575959371857216</v>
      </c>
      <c r="F36" s="1">
        <f t="shared" si="11"/>
        <v>1.9901930333880542</v>
      </c>
      <c r="G36" s="1">
        <f t="shared" si="11"/>
        <v>0.64211274952838426</v>
      </c>
      <c r="H36" s="1">
        <f t="shared" si="11"/>
        <v>-0.41855959854353647</v>
      </c>
      <c r="I36" s="1">
        <f t="shared" si="11"/>
        <v>-1.2089574132185064</v>
      </c>
      <c r="J36" s="1">
        <f t="shared" si="11"/>
        <v>-1.8760288801888581</v>
      </c>
      <c r="K36" s="1">
        <f t="shared" si="11"/>
        <v>-2.3362906911488248</v>
      </c>
      <c r="L36" s="1">
        <f t="shared" si="11"/>
        <v>6.6953161323965018</v>
      </c>
    </row>
    <row r="37" spans="1:12">
      <c r="A37" s="1" t="s">
        <v>44</v>
      </c>
      <c r="C37" s="1">
        <f t="shared" ref="C37:L37" si="12">(C30-C29)/C29/7*100</f>
        <v>4.0156120913870286</v>
      </c>
      <c r="D37" s="1">
        <f t="shared" si="12"/>
        <v>3.2636162120390262</v>
      </c>
      <c r="E37" s="1">
        <f t="shared" si="12"/>
        <v>3.9073763755272433</v>
      </c>
      <c r="F37" s="1">
        <f t="shared" si="12"/>
        <v>4.3350362066707326</v>
      </c>
      <c r="G37" s="1">
        <f t="shared" si="12"/>
        <v>4.5113922160183737</v>
      </c>
      <c r="H37" s="1">
        <f t="shared" si="12"/>
        <v>4.5737405523003964</v>
      </c>
      <c r="I37" s="1">
        <f t="shared" si="12"/>
        <v>4.5830451755413764</v>
      </c>
      <c r="J37" s="1">
        <f t="shared" si="12"/>
        <v>4.5211817448860776</v>
      </c>
      <c r="K37" s="1">
        <f t="shared" si="12"/>
        <v>4.4623938748607674</v>
      </c>
      <c r="L37" s="1">
        <f t="shared" si="12"/>
        <v>0.90332812533327878</v>
      </c>
    </row>
    <row r="38" spans="1:12">
      <c r="A38" s="1" t="s">
        <v>45</v>
      </c>
      <c r="C38" s="1">
        <f t="shared" ref="C38:L38" si="13">(C31-C30)/C30/6*100</f>
        <v>8.8833528709639994E-2</v>
      </c>
      <c r="D38" s="1">
        <f t="shared" si="13"/>
        <v>-0.52589055489142855</v>
      </c>
      <c r="E38" s="1">
        <f t="shared" si="13"/>
        <v>-0.47575153488238253</v>
      </c>
      <c r="F38" s="1">
        <f t="shared" si="13"/>
        <v>-0.28990183350958404</v>
      </c>
      <c r="G38" s="1">
        <f t="shared" si="13"/>
        <v>-2.3638847816981463E-2</v>
      </c>
      <c r="H38" s="1">
        <f t="shared" si="13"/>
        <v>0.34868073145527945</v>
      </c>
      <c r="I38" s="1">
        <f t="shared" si="13"/>
        <v>0.72906562566178978</v>
      </c>
      <c r="J38" s="1">
        <f t="shared" si="13"/>
        <v>1.2410157002994369</v>
      </c>
      <c r="K38" s="1">
        <f t="shared" si="13"/>
        <v>1.9042172382215659</v>
      </c>
      <c r="L38" s="1">
        <f t="shared" si="13"/>
        <v>5.8012969750673573</v>
      </c>
    </row>
    <row r="39" spans="1:12">
      <c r="A39" s="1" t="s">
        <v>41</v>
      </c>
      <c r="C39" s="1">
        <f t="shared" ref="C39:L39" si="14">(C31-C27)/C27/25*100</f>
        <v>0.44978556470543407</v>
      </c>
      <c r="D39" s="1">
        <f t="shared" si="14"/>
        <v>0.70599293637467064</v>
      </c>
      <c r="E39" s="1">
        <f t="shared" si="14"/>
        <v>0.91049832129060926</v>
      </c>
      <c r="F39" s="1">
        <f t="shared" si="14"/>
        <v>1.0526952153657214</v>
      </c>
      <c r="G39" s="1">
        <f t="shared" si="14"/>
        <v>1.1816807965836251</v>
      </c>
      <c r="H39" s="1">
        <f t="shared" si="14"/>
        <v>1.3114701043799424</v>
      </c>
      <c r="I39" s="1">
        <f t="shared" si="14"/>
        <v>1.4443679286861588</v>
      </c>
      <c r="J39" s="1">
        <f t="shared" si="14"/>
        <v>1.6204805214307603</v>
      </c>
      <c r="K39" s="1">
        <f t="shared" si="14"/>
        <v>1.8992351034455033</v>
      </c>
      <c r="L39" s="1">
        <f t="shared" si="14"/>
        <v>4.5113646889666512</v>
      </c>
    </row>
    <row r="76" spans="1:1">
      <c r="A76" s="1" t="s">
        <v>35</v>
      </c>
    </row>
    <row r="77" spans="1:1">
      <c r="A77" s="1" t="s">
        <v>34</v>
      </c>
    </row>
    <row r="78" spans="1:1">
      <c r="A78" s="1" t="s">
        <v>29</v>
      </c>
    </row>
    <row r="79" spans="1:1">
      <c r="A79" s="1" t="s">
        <v>30</v>
      </c>
    </row>
    <row r="80" spans="1:1">
      <c r="A80" s="1" t="s">
        <v>31</v>
      </c>
    </row>
    <row r="81" spans="1:1">
      <c r="A81" s="1" t="s">
        <v>32</v>
      </c>
    </row>
    <row r="82" spans="1:1">
      <c r="A82" s="1" t="s">
        <v>33</v>
      </c>
    </row>
  </sheetData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42"/>
  <sheetViews>
    <sheetView zoomScale="70" zoomScaleNormal="70" workbookViewId="0">
      <pane xSplit="6" ySplit="23" topLeftCell="G24" activePane="bottomRight" state="frozen"/>
      <selection pane="topRight" activeCell="F1" sqref="F1"/>
      <selection pane="bottomLeft" activeCell="A14" sqref="A14"/>
      <selection pane="bottomRight" activeCell="C33" sqref="C33"/>
    </sheetView>
  </sheetViews>
  <sheetFormatPr defaultRowHeight="15"/>
  <cols>
    <col min="1" max="1" width="31" style="1" bestFit="1" customWidth="1"/>
    <col min="2" max="2" width="27" style="1" bestFit="1" customWidth="1"/>
    <col min="3" max="3" width="12.5703125" style="1" customWidth="1"/>
    <col min="4" max="35" width="9.140625" style="1"/>
    <col min="36" max="36" width="12.5703125" style="1" bestFit="1" customWidth="1"/>
    <col min="37" max="39" width="9.140625" style="1"/>
    <col min="40" max="40" width="9.140625" style="1" customWidth="1"/>
    <col min="41" max="46" width="9.140625" style="1"/>
    <col min="47" max="47" width="12.5703125" style="1" bestFit="1" customWidth="1"/>
    <col min="48" max="16384" width="9.140625" style="1"/>
  </cols>
  <sheetData>
    <row r="1" spans="1:55">
      <c r="A1" s="1" t="s">
        <v>46</v>
      </c>
      <c r="C1" s="1" t="s">
        <v>107</v>
      </c>
      <c r="D1" s="1" t="s">
        <v>47</v>
      </c>
      <c r="E1" s="1" t="s">
        <v>48</v>
      </c>
      <c r="F1" s="1" t="s">
        <v>49</v>
      </c>
      <c r="G1" s="1" t="s">
        <v>50</v>
      </c>
      <c r="H1" s="1" t="s">
        <v>51</v>
      </c>
      <c r="I1" s="1" t="s">
        <v>52</v>
      </c>
      <c r="J1" s="1" t="s">
        <v>53</v>
      </c>
      <c r="K1" s="1" t="s">
        <v>54</v>
      </c>
      <c r="L1" s="1" t="s">
        <v>55</v>
      </c>
      <c r="M1" s="1" t="s">
        <v>56</v>
      </c>
      <c r="N1" s="1" t="s">
        <v>57</v>
      </c>
      <c r="O1" s="1" t="s">
        <v>58</v>
      </c>
      <c r="P1" s="1" t="s">
        <v>59</v>
      </c>
      <c r="Q1" s="1" t="s">
        <v>60</v>
      </c>
      <c r="R1" s="1" t="s">
        <v>61</v>
      </c>
      <c r="S1" s="1" t="s">
        <v>62</v>
      </c>
      <c r="T1" s="1" t="s">
        <v>63</v>
      </c>
      <c r="U1" s="1" t="s">
        <v>64</v>
      </c>
      <c r="V1" s="1" t="s">
        <v>65</v>
      </c>
      <c r="W1" s="1" t="s">
        <v>66</v>
      </c>
      <c r="X1" s="1" t="s">
        <v>67</v>
      </c>
      <c r="Y1" s="1" t="s">
        <v>68</v>
      </c>
      <c r="Z1" s="1" t="s">
        <v>69</v>
      </c>
      <c r="AA1" s="1" t="s">
        <v>70</v>
      </c>
      <c r="AB1" s="1" t="s">
        <v>71</v>
      </c>
      <c r="AC1" s="1" t="s">
        <v>72</v>
      </c>
      <c r="AD1" s="1" t="s">
        <v>73</v>
      </c>
      <c r="AE1" s="1" t="s">
        <v>74</v>
      </c>
      <c r="AF1" s="1" t="s">
        <v>75</v>
      </c>
      <c r="AG1" s="1" t="s">
        <v>76</v>
      </c>
      <c r="AH1" s="1" t="s">
        <v>77</v>
      </c>
      <c r="AI1" s="1" t="s">
        <v>78</v>
      </c>
      <c r="AJ1" s="1" t="s">
        <v>79</v>
      </c>
      <c r="AK1" s="1" t="s">
        <v>80</v>
      </c>
      <c r="AL1" s="1" t="s">
        <v>81</v>
      </c>
      <c r="AM1" s="1" t="s">
        <v>82</v>
      </c>
      <c r="AN1" s="1" t="s">
        <v>83</v>
      </c>
      <c r="AO1" s="1" t="s">
        <v>84</v>
      </c>
      <c r="AP1" s="1" t="s">
        <v>85</v>
      </c>
      <c r="AQ1" s="1" t="s">
        <v>86</v>
      </c>
      <c r="AR1" s="1" t="s">
        <v>87</v>
      </c>
      <c r="AS1" s="1" t="s">
        <v>88</v>
      </c>
      <c r="AT1" s="1" t="s">
        <v>89</v>
      </c>
      <c r="AU1" s="1" t="s">
        <v>90</v>
      </c>
      <c r="AV1" s="1" t="s">
        <v>91</v>
      </c>
      <c r="AW1" s="1" t="s">
        <v>92</v>
      </c>
      <c r="AX1" s="1" t="s">
        <v>93</v>
      </c>
      <c r="AY1" s="1" t="s">
        <v>94</v>
      </c>
      <c r="AZ1" s="1" t="s">
        <v>95</v>
      </c>
      <c r="BA1" s="1" t="s">
        <v>96</v>
      </c>
      <c r="BB1" s="1" t="s">
        <v>97</v>
      </c>
      <c r="BC1" s="1" t="s">
        <v>98</v>
      </c>
    </row>
    <row r="2" spans="1:55">
      <c r="A2" s="1" t="s">
        <v>110</v>
      </c>
    </row>
    <row r="3" spans="1:55">
      <c r="A3" s="1" t="s">
        <v>127</v>
      </c>
      <c r="B3" s="1" t="s">
        <v>129</v>
      </c>
      <c r="C3" s="1" t="s">
        <v>108</v>
      </c>
      <c r="D3" s="1">
        <v>0.107328504313324</v>
      </c>
      <c r="E3" s="1">
        <v>0.11406781912404</v>
      </c>
      <c r="F3" s="1">
        <v>0.12007421110446</v>
      </c>
      <c r="G3" s="1">
        <v>0.116838624948169</v>
      </c>
      <c r="H3" s="1">
        <v>0.11783969027829801</v>
      </c>
      <c r="I3" s="1">
        <v>0.122675193345992</v>
      </c>
      <c r="J3" s="1">
        <v>0.13456284414013001</v>
      </c>
      <c r="K3" s="1">
        <v>0.12954857940671499</v>
      </c>
      <c r="L3" s="1">
        <v>0.12893185165856499</v>
      </c>
      <c r="M3" s="1">
        <v>0.14202614369882199</v>
      </c>
      <c r="N3" s="1">
        <v>0.16156479380157099</v>
      </c>
      <c r="O3" s="1">
        <v>0.18741373071617901</v>
      </c>
      <c r="P3" s="1">
        <v>0.19389384111152899</v>
      </c>
      <c r="Q3" s="1">
        <v>0.204369274743645</v>
      </c>
      <c r="R3" s="1">
        <v>0.23027184015852301</v>
      </c>
      <c r="S3" s="1">
        <v>0.308481801602907</v>
      </c>
      <c r="T3" s="1">
        <v>0.38344287939241301</v>
      </c>
      <c r="U3" s="1">
        <v>0.441296104739554</v>
      </c>
      <c r="V3" s="1">
        <v>0.53709816056586501</v>
      </c>
      <c r="W3" s="1">
        <v>0.599990908339611</v>
      </c>
      <c r="X3" s="1">
        <v>0.65982357363550304</v>
      </c>
      <c r="Y3" s="1">
        <v>0.79715148554917603</v>
      </c>
      <c r="Z3" s="1">
        <v>0.85851419208359403</v>
      </c>
      <c r="AA3" s="1">
        <v>1.05779535276377</v>
      </c>
      <c r="AB3" s="1">
        <v>1.2463001257016799</v>
      </c>
      <c r="AC3" s="1">
        <v>1.3389668376342401</v>
      </c>
      <c r="AD3" s="1">
        <v>1.4155175996654901</v>
      </c>
      <c r="AE3" s="1">
        <v>1.5753341028535299</v>
      </c>
      <c r="AF3" s="1">
        <v>2.4340680166923501</v>
      </c>
      <c r="AG3" s="1">
        <v>3.6624615313925601</v>
      </c>
      <c r="AH3" s="1">
        <v>3.9321798596020798</v>
      </c>
      <c r="AI3" s="1">
        <v>4.4436374363312998</v>
      </c>
      <c r="AJ3" s="1">
        <v>6.4250039436429498</v>
      </c>
      <c r="AK3" s="1">
        <v>10.0978736926801</v>
      </c>
      <c r="AL3" s="1">
        <v>15.856863623387399</v>
      </c>
      <c r="AM3" s="1">
        <v>27.406289892073801</v>
      </c>
      <c r="AN3" s="1">
        <v>35.4276430312174</v>
      </c>
      <c r="AO3" s="1">
        <v>38.449576418707203</v>
      </c>
      <c r="AP3" s="1">
        <v>42.2931414645468</v>
      </c>
      <c r="AQ3" s="1">
        <v>45.092259487060502</v>
      </c>
      <c r="AR3" s="1">
        <v>48.218637576882898</v>
      </c>
      <c r="AS3" s="1">
        <v>57.319252640130003</v>
      </c>
      <c r="AT3" s="1">
        <v>64.700011604966903</v>
      </c>
      <c r="AU3" s="1">
        <v>73.778577231054697</v>
      </c>
      <c r="AV3" s="1">
        <v>84.843913194847403</v>
      </c>
      <c r="AW3" s="1">
        <v>100</v>
      </c>
      <c r="AX3" s="1">
        <v>108.23952651734901</v>
      </c>
      <c r="AY3" s="1">
        <v>114.06521991412301</v>
      </c>
      <c r="AZ3" s="1">
        <v>127.27167227573401</v>
      </c>
      <c r="BA3" s="1">
        <v>141.95586132293101</v>
      </c>
      <c r="BB3" s="1">
        <v>161.432492026451</v>
      </c>
      <c r="BC3" s="1">
        <v>178.93305366683799</v>
      </c>
    </row>
    <row r="4" spans="1:55">
      <c r="A4" s="1" t="s">
        <v>128</v>
      </c>
      <c r="B4" s="1" t="s">
        <v>126</v>
      </c>
      <c r="C4" s="1" t="s">
        <v>108</v>
      </c>
      <c r="E4" s="1">
        <v>6.2791472347755217</v>
      </c>
      <c r="F4" s="1">
        <v>5.2656323462172168</v>
      </c>
      <c r="G4" s="1">
        <v>-2.694655352327203</v>
      </c>
      <c r="H4" s="1">
        <v>0.85679314573677345</v>
      </c>
      <c r="I4" s="1">
        <v>4.1034587381162879</v>
      </c>
      <c r="J4" s="1">
        <v>9.6903460837515638</v>
      </c>
      <c r="K4" s="1">
        <v>-3.726336765142463</v>
      </c>
      <c r="L4" s="1">
        <v>-0.47605905906060286</v>
      </c>
      <c r="M4" s="1">
        <v>10.155979202821868</v>
      </c>
      <c r="N4" s="1">
        <v>13.757079924793487</v>
      </c>
      <c r="O4" s="1">
        <v>15.999114848223002</v>
      </c>
      <c r="P4" s="1">
        <v>3.4576497520149871</v>
      </c>
      <c r="Q4" s="1">
        <v>5.4026644539423359</v>
      </c>
      <c r="R4" s="1">
        <v>12.674393177433089</v>
      </c>
      <c r="S4" s="1">
        <v>33.964188322177364</v>
      </c>
      <c r="T4" s="1">
        <v>24.299999999999883</v>
      </c>
      <c r="U4" s="1">
        <v>15.087834057268907</v>
      </c>
      <c r="V4" s="1">
        <v>21.709245741666322</v>
      </c>
      <c r="W4" s="1">
        <v>11.709730621211719</v>
      </c>
      <c r="X4" s="1">
        <v>9.9722619900142178</v>
      </c>
      <c r="Y4" s="1">
        <v>20.812822912194889</v>
      </c>
      <c r="Z4" s="1">
        <v>7.6977472471426012</v>
      </c>
      <c r="AA4" s="1">
        <v>23.212331551156453</v>
      </c>
      <c r="AB4" s="1">
        <v>17.820533286083304</v>
      </c>
      <c r="AC4" s="1">
        <v>7.4353448275862064</v>
      </c>
      <c r="AD4" s="1">
        <v>5.7171514543634174</v>
      </c>
      <c r="AE4" s="1">
        <v>11.290322580645224</v>
      </c>
      <c r="AF4" s="1">
        <v>54.511224779767417</v>
      </c>
      <c r="AG4" s="1">
        <v>50.466688123591211</v>
      </c>
      <c r="AH4" s="1">
        <v>7.3644003055771634</v>
      </c>
      <c r="AI4" s="1">
        <v>13.006973103742439</v>
      </c>
      <c r="AJ4" s="1">
        <v>44.588842715023134</v>
      </c>
      <c r="AK4" s="1">
        <v>57.165252834921205</v>
      </c>
      <c r="AL4" s="1">
        <v>57.031708911965922</v>
      </c>
      <c r="AM4" s="1">
        <v>72.835502297264355</v>
      </c>
      <c r="AN4" s="1">
        <v>29.268292682927012</v>
      </c>
      <c r="AO4" s="1">
        <v>8.5298742138363508</v>
      </c>
      <c r="AP4" s="1">
        <v>9.9963781238681122</v>
      </c>
      <c r="AQ4" s="1">
        <v>6.6183733947976435</v>
      </c>
      <c r="AR4" s="1">
        <v>6.9332921556515288</v>
      </c>
      <c r="AS4" s="1">
        <v>18.873646209386365</v>
      </c>
      <c r="AT4" s="1">
        <v>12.876579203109713</v>
      </c>
      <c r="AU4" s="1">
        <v>14.031783613143659</v>
      </c>
      <c r="AV4" s="1">
        <v>14.998033818325112</v>
      </c>
      <c r="AW4" s="1">
        <v>17.863493366160583</v>
      </c>
      <c r="AX4" s="1">
        <v>8.239526517349006</v>
      </c>
      <c r="AY4" s="1">
        <v>5.38222365176388</v>
      </c>
      <c r="AZ4" s="1">
        <v>11.577983518160778</v>
      </c>
      <c r="BA4" s="1">
        <v>11.537672747305237</v>
      </c>
      <c r="BB4" s="1">
        <v>13.720201844440368</v>
      </c>
      <c r="BC4" s="1">
        <v>10.840792594293532</v>
      </c>
    </row>
    <row r="5" spans="1:55">
      <c r="A5" s="1" t="s">
        <v>130</v>
      </c>
      <c r="B5" s="1" t="s">
        <v>131</v>
      </c>
      <c r="C5" s="1" t="s">
        <v>108</v>
      </c>
      <c r="X5" s="1">
        <v>1645.4041967667265</v>
      </c>
      <c r="Y5" s="1">
        <v>1391.4398612713965</v>
      </c>
      <c r="Z5" s="1">
        <v>1352.9661907543707</v>
      </c>
      <c r="AA5" s="1">
        <v>1249.7552200989423</v>
      </c>
      <c r="AB5" s="1">
        <v>1160.3147355481342</v>
      </c>
      <c r="AC5" s="1">
        <v>1241.2247802434251</v>
      </c>
      <c r="AD5" s="1">
        <v>1240.2182496337578</v>
      </c>
      <c r="AE5" s="1">
        <v>1200.0988574251967</v>
      </c>
      <c r="AF5" s="1">
        <v>1285.2315522126148</v>
      </c>
      <c r="AG5" s="1">
        <v>1342.9825246136688</v>
      </c>
      <c r="AH5" s="1">
        <v>1417.0287333252295</v>
      </c>
      <c r="AI5" s="1">
        <v>1448.2799753141753</v>
      </c>
      <c r="AJ5" s="1">
        <v>1454.771610783569</v>
      </c>
      <c r="AK5" s="1">
        <v>1451.5339449173036</v>
      </c>
      <c r="AL5" s="1">
        <v>1418.8953379555278</v>
      </c>
      <c r="AM5" s="1">
        <v>1420.497891053499</v>
      </c>
      <c r="AN5" s="1">
        <v>1447.3267292560035</v>
      </c>
      <c r="AO5" s="1">
        <v>1452.2271941542829</v>
      </c>
      <c r="AP5" s="1">
        <v>1445.4789464432179</v>
      </c>
      <c r="AQ5" s="1">
        <v>1427.4945584034169</v>
      </c>
      <c r="AR5" s="1">
        <v>1469.2527022764409</v>
      </c>
      <c r="AS5" s="1">
        <v>1478.7399710891129</v>
      </c>
      <c r="AT5" s="1">
        <v>1465.4691854928049</v>
      </c>
      <c r="AU5" s="1">
        <v>1577.1200880880224</v>
      </c>
      <c r="AV5" s="1">
        <v>1701.6803813145959</v>
      </c>
      <c r="AW5" s="1">
        <v>1749.6513317515614</v>
      </c>
      <c r="AX5" s="1">
        <v>1812.5563410894943</v>
      </c>
      <c r="AY5" s="1">
        <v>1882.0307259998222</v>
      </c>
      <c r="AZ5" s="1">
        <v>1945.7724503227075</v>
      </c>
      <c r="BA5" s="1">
        <v>2030.4642840431245</v>
      </c>
      <c r="BB5" s="1">
        <v>2134.9455363972916</v>
      </c>
      <c r="BC5" s="1">
        <v>2220.6843998592722</v>
      </c>
    </row>
    <row r="7" spans="1:55">
      <c r="A7" s="1" t="s">
        <v>99</v>
      </c>
    </row>
    <row r="8" spans="1:55">
      <c r="A8" s="1" t="s">
        <v>111</v>
      </c>
      <c r="C8" s="1" t="s">
        <v>109</v>
      </c>
      <c r="BB8" s="1">
        <v>14837693</v>
      </c>
    </row>
    <row r="9" spans="1:55">
      <c r="A9" s="1" t="s">
        <v>112</v>
      </c>
      <c r="C9" s="1" t="s">
        <v>109</v>
      </c>
      <c r="BB9" s="1">
        <v>146488</v>
      </c>
    </row>
    <row r="10" spans="1:55">
      <c r="A10" s="1" t="s">
        <v>113</v>
      </c>
      <c r="C10" s="1" t="s">
        <v>109</v>
      </c>
      <c r="BB10" s="1">
        <v>5337000</v>
      </c>
    </row>
    <row r="11" spans="1:55">
      <c r="A11" s="1" t="s">
        <v>114</v>
      </c>
      <c r="C11" s="1" t="s">
        <v>109</v>
      </c>
      <c r="BB11" s="1">
        <f>152610+86778+1142569+12097189+2009183+2730308+469513+171403+68697+710511+986480+800333+1557665+739936+390275+3471702+551353+75633</f>
        <v>28212138</v>
      </c>
    </row>
    <row r="12" spans="1:55">
      <c r="A12" s="1" t="s">
        <v>115</v>
      </c>
      <c r="C12" s="1" t="s">
        <v>109</v>
      </c>
      <c r="BB12" s="1">
        <f>SUM(BB8:BB11)</f>
        <v>48533319</v>
      </c>
    </row>
    <row r="13" spans="1:55">
      <c r="A13" s="1" t="s">
        <v>111</v>
      </c>
      <c r="B13" s="1" t="s">
        <v>118</v>
      </c>
      <c r="C13" s="1" t="s">
        <v>109</v>
      </c>
      <c r="BB13" s="1">
        <f>BB8/BB12*100</f>
        <v>30.57217867172859</v>
      </c>
    </row>
    <row r="14" spans="1:55">
      <c r="A14" s="1" t="s">
        <v>112</v>
      </c>
      <c r="B14" s="1" t="s">
        <v>118</v>
      </c>
      <c r="C14" s="1" t="s">
        <v>109</v>
      </c>
      <c r="BB14" s="1">
        <f>BB9/BB12*100</f>
        <v>0.30182975946895368</v>
      </c>
    </row>
    <row r="15" spans="1:55">
      <c r="A15" s="1" t="s">
        <v>113</v>
      </c>
      <c r="B15" s="1" t="s">
        <v>118</v>
      </c>
      <c r="C15" s="1" t="s">
        <v>109</v>
      </c>
      <c r="BB15" s="1">
        <f>BB10/BB12*100</f>
        <v>10.996569181679085</v>
      </c>
    </row>
    <row r="16" spans="1:55">
      <c r="A16" s="1" t="s">
        <v>114</v>
      </c>
      <c r="B16" s="1" t="s">
        <v>118</v>
      </c>
      <c r="C16" s="1" t="s">
        <v>109</v>
      </c>
      <c r="BB16" s="1">
        <f>BB11/BB12*100</f>
        <v>58.129422387123377</v>
      </c>
    </row>
    <row r="17" spans="1:51">
      <c r="A17" s="1" t="s">
        <v>111</v>
      </c>
      <c r="B17" s="1" t="s">
        <v>118</v>
      </c>
      <c r="C17" s="1" t="s">
        <v>108</v>
      </c>
      <c r="AA17" s="1">
        <v>33.599998474121094</v>
      </c>
      <c r="AD17" s="1">
        <v>46.900001525878906</v>
      </c>
      <c r="AV17" s="1">
        <v>44.599998474121094</v>
      </c>
    </row>
    <row r="18" spans="1:51">
      <c r="A18" s="1" t="s">
        <v>113</v>
      </c>
      <c r="B18" s="1" t="s">
        <v>118</v>
      </c>
      <c r="C18" s="1" t="s">
        <v>108</v>
      </c>
      <c r="AA18" s="1">
        <v>5.6999998092651367</v>
      </c>
      <c r="AD18" s="1">
        <v>7.5</v>
      </c>
      <c r="AV18" s="1">
        <v>11.5</v>
      </c>
    </row>
    <row r="19" spans="1:51">
      <c r="A19" s="1" t="s">
        <v>114</v>
      </c>
      <c r="B19" s="1" t="s">
        <v>118</v>
      </c>
      <c r="C19" s="1" t="s">
        <v>108</v>
      </c>
      <c r="AA19" s="1">
        <v>56.5</v>
      </c>
      <c r="AD19" s="1">
        <v>43.700000762939453</v>
      </c>
      <c r="AV19" s="1">
        <v>41.700000762939453</v>
      </c>
    </row>
    <row r="21" spans="1:51">
      <c r="A21" s="1" t="s">
        <v>100</v>
      </c>
    </row>
    <row r="22" spans="1:51">
      <c r="A22" s="1" t="s">
        <v>120</v>
      </c>
      <c r="B22" s="1" t="s">
        <v>119</v>
      </c>
      <c r="C22" s="1" t="s">
        <v>108</v>
      </c>
    </row>
    <row r="23" spans="1:51">
      <c r="A23" s="1" t="s">
        <v>120</v>
      </c>
      <c r="B23" s="1" t="s">
        <v>122</v>
      </c>
      <c r="C23" s="1" t="s">
        <v>108</v>
      </c>
      <c r="AU23" s="1">
        <v>7.0000000000000995</v>
      </c>
      <c r="AV23" s="1">
        <v>6.3000000000000682</v>
      </c>
      <c r="AW23" s="1">
        <v>7.0999999999999659</v>
      </c>
      <c r="AX23" s="1">
        <v>7.4000000000000341</v>
      </c>
      <c r="AY23" s="1">
        <v>7.399999999999892</v>
      </c>
    </row>
    <row r="24" spans="1:51">
      <c r="A24" s="1" t="s">
        <v>120</v>
      </c>
      <c r="B24" s="1" t="s">
        <v>123</v>
      </c>
      <c r="C24" s="1" t="s">
        <v>108</v>
      </c>
      <c r="AT24" s="1">
        <v>48.565940110682412</v>
      </c>
      <c r="AU24" s="1">
        <v>42.707270033510163</v>
      </c>
      <c r="AV24" s="1">
        <v>34.210286577775818</v>
      </c>
      <c r="AW24" s="1">
        <v>32.755421734678862</v>
      </c>
      <c r="AX24" s="1">
        <v>31.997665755870848</v>
      </c>
      <c r="AY24" s="1">
        <v>32.714158924872748</v>
      </c>
    </row>
    <row r="25" spans="1:51">
      <c r="A25" s="1" t="s">
        <v>125</v>
      </c>
      <c r="B25" s="1" t="s">
        <v>119</v>
      </c>
      <c r="C25" s="1" t="s">
        <v>108</v>
      </c>
    </row>
    <row r="26" spans="1:51">
      <c r="A26" s="1" t="s">
        <v>125</v>
      </c>
      <c r="B26" s="1" t="s">
        <v>122</v>
      </c>
      <c r="C26" s="1" t="s">
        <v>108</v>
      </c>
    </row>
    <row r="27" spans="1:51">
      <c r="A27" s="1" t="s">
        <v>125</v>
      </c>
      <c r="B27" s="1" t="s">
        <v>123</v>
      </c>
      <c r="C27" s="1" t="s">
        <v>108</v>
      </c>
      <c r="AT27" s="1">
        <v>3.4286303321690421</v>
      </c>
      <c r="AU27" s="1">
        <v>3.3934126121819821</v>
      </c>
      <c r="AV27" s="1">
        <v>3.0584344384543685</v>
      </c>
      <c r="AW27" s="1">
        <v>2.8341560759394908</v>
      </c>
      <c r="AX27" s="1">
        <v>2.5801802135731022</v>
      </c>
    </row>
    <row r="28" spans="1:51">
      <c r="A28" s="1" t="s">
        <v>124</v>
      </c>
      <c r="B28" s="1" t="s">
        <v>119</v>
      </c>
      <c r="C28" s="1" t="s">
        <v>108</v>
      </c>
    </row>
    <row r="29" spans="1:51">
      <c r="A29" s="1" t="s">
        <v>124</v>
      </c>
      <c r="B29" s="1" t="s">
        <v>122</v>
      </c>
      <c r="C29" s="1" t="s">
        <v>108</v>
      </c>
      <c r="AU29" s="1">
        <v>20.220000000000155</v>
      </c>
      <c r="AV29" s="1">
        <v>5.0299999999998732</v>
      </c>
      <c r="AW29" s="1">
        <v>2.6500000000000625</v>
      </c>
      <c r="AX29" s="1">
        <v>-1.010000000000062</v>
      </c>
      <c r="AY29" s="1">
        <v>-2.9389100795227705</v>
      </c>
    </row>
    <row r="30" spans="1:51">
      <c r="A30" s="1" t="s">
        <v>124</v>
      </c>
      <c r="B30" s="1" t="s">
        <v>123</v>
      </c>
      <c r="C30" s="1" t="s">
        <v>108</v>
      </c>
      <c r="AT30" s="1">
        <v>30.51808690300853</v>
      </c>
      <c r="AU30" s="1">
        <v>36.750294742458607</v>
      </c>
      <c r="AV30" s="1">
        <v>42.090646400958619</v>
      </c>
      <c r="AW30" s="1">
        <v>43.507829054871515</v>
      </c>
      <c r="AX30" s="1">
        <v>41.916835495019512</v>
      </c>
      <c r="AY30" s="1">
        <v>40.652046846963884</v>
      </c>
    </row>
    <row r="31" spans="1:51">
      <c r="A31" s="1" t="s">
        <v>121</v>
      </c>
      <c r="B31" s="1" t="s">
        <v>119</v>
      </c>
      <c r="C31" s="1" t="s">
        <v>108</v>
      </c>
    </row>
    <row r="32" spans="1:51">
      <c r="A32" s="1" t="s">
        <v>121</v>
      </c>
      <c r="B32" s="1" t="s">
        <v>122</v>
      </c>
      <c r="C32" s="1" t="s">
        <v>108</v>
      </c>
      <c r="AU32" s="1">
        <v>3.0102688546981966</v>
      </c>
      <c r="AV32" s="1">
        <v>29.944495015912736</v>
      </c>
      <c r="AW32" s="1">
        <v>10.61515786457133</v>
      </c>
      <c r="AX32" s="1">
        <v>12.404680973651878</v>
      </c>
      <c r="AY32" s="1">
        <v>12.893703438696093</v>
      </c>
    </row>
    <row r="33" spans="1:51">
      <c r="A33" s="1" t="s">
        <v>121</v>
      </c>
      <c r="B33" s="1" t="s">
        <v>123</v>
      </c>
      <c r="C33" s="1" t="s">
        <v>108</v>
      </c>
      <c r="AT33" s="1">
        <v>20.915972986308915</v>
      </c>
      <c r="AU33" s="1">
        <v>20.542435224031351</v>
      </c>
      <c r="AV33" s="1">
        <v>23.699067021265378</v>
      </c>
      <c r="AW33" s="1">
        <v>23.736749210449478</v>
      </c>
      <c r="AX33" s="1">
        <v>26.085498749109696</v>
      </c>
      <c r="AY33" s="1">
        <v>26.633794228163492</v>
      </c>
    </row>
    <row r="34" spans="1:51">
      <c r="A34" s="1" t="s">
        <v>104</v>
      </c>
      <c r="B34" s="1" t="s">
        <v>117</v>
      </c>
      <c r="C34" s="1" t="s">
        <v>103</v>
      </c>
      <c r="AJ34" s="4">
        <v>14225000000</v>
      </c>
      <c r="AK34" s="4">
        <v>231833000000</v>
      </c>
      <c r="AL34" s="4">
        <v>349245000000</v>
      </c>
      <c r="AM34" s="4">
        <v>619805000000</v>
      </c>
      <c r="AN34" s="4">
        <v>841457000000</v>
      </c>
      <c r="AO34" s="4">
        <v>953549000000</v>
      </c>
      <c r="AP34" s="4">
        <v>1057584000000</v>
      </c>
      <c r="AQ34" s="4">
        <v>1127693000000</v>
      </c>
      <c r="AR34" s="4">
        <v>1192910000000</v>
      </c>
      <c r="AS34" s="4">
        <v>1584312000000</v>
      </c>
      <c r="AT34" s="4">
        <v>1700451000000</v>
      </c>
      <c r="AU34" s="4">
        <v>1940587000000</v>
      </c>
    </row>
    <row r="35" spans="1:51">
      <c r="A35" s="1" t="s">
        <v>101</v>
      </c>
      <c r="B35" s="1" t="s">
        <v>117</v>
      </c>
      <c r="C35" s="1" t="s">
        <v>103</v>
      </c>
      <c r="AJ35" s="4">
        <v>321568000000</v>
      </c>
      <c r="AK35" s="4">
        <v>514776000000</v>
      </c>
      <c r="AL35" s="4">
        <v>541821000000</v>
      </c>
      <c r="AM35" s="4">
        <v>794450000000</v>
      </c>
      <c r="AN35" s="4">
        <v>1196978000000</v>
      </c>
      <c r="AO35" s="4">
        <v>1104831000000</v>
      </c>
      <c r="AP35" s="4">
        <v>738029000000</v>
      </c>
      <c r="AQ35" s="4">
        <v>1028605000000</v>
      </c>
      <c r="AR35" s="4">
        <v>2191276000000</v>
      </c>
      <c r="AS35" s="4">
        <v>2229675000000</v>
      </c>
      <c r="AT35" s="4">
        <v>2095245000000</v>
      </c>
      <c r="AU35" s="4">
        <v>3284857000000</v>
      </c>
    </row>
    <row r="36" spans="1:51">
      <c r="A36" s="1" t="s">
        <v>102</v>
      </c>
      <c r="B36" s="1" t="s">
        <v>117</v>
      </c>
      <c r="C36" s="1" t="s">
        <v>103</v>
      </c>
      <c r="AJ36" s="4">
        <v>33863000000</v>
      </c>
      <c r="AK36" s="4">
        <v>48051000000</v>
      </c>
      <c r="AL36" s="4">
        <v>72414000000</v>
      </c>
      <c r="AM36" s="4">
        <v>120853000000</v>
      </c>
      <c r="AN36" s="4">
        <v>150603000000</v>
      </c>
      <c r="AO36" s="4">
        <v>164920000000</v>
      </c>
      <c r="AP36" s="4">
        <v>169125000000</v>
      </c>
      <c r="AQ36" s="4">
        <v>180584000000</v>
      </c>
      <c r="AR36" s="4">
        <v>200841000000</v>
      </c>
      <c r="AS36" s="4">
        <v>244586000000</v>
      </c>
      <c r="AT36" s="4">
        <v>293612000000</v>
      </c>
      <c r="AU36" s="4">
        <v>342988000000</v>
      </c>
    </row>
    <row r="37" spans="1:51">
      <c r="A37" s="1" t="s">
        <v>105</v>
      </c>
      <c r="B37" s="1" t="s">
        <v>117</v>
      </c>
      <c r="C37" s="1" t="s">
        <v>103</v>
      </c>
      <c r="AJ37" s="4">
        <v>109465000000</v>
      </c>
      <c r="AK37" s="4">
        <v>164934000000</v>
      </c>
      <c r="AL37" s="4">
        <v>259089000000</v>
      </c>
      <c r="AM37" s="4">
        <v>425576000000</v>
      </c>
      <c r="AN37" s="4">
        <v>551420000000</v>
      </c>
      <c r="AO37" s="4">
        <v>611698000000</v>
      </c>
      <c r="AP37" s="4">
        <v>753932000000</v>
      </c>
      <c r="AQ37" s="4">
        <v>976656000000</v>
      </c>
      <c r="AR37" s="4">
        <v>952610000000</v>
      </c>
      <c r="AS37" s="4">
        <v>1119598000000</v>
      </c>
      <c r="AT37" s="4">
        <v>1364858000000</v>
      </c>
      <c r="AU37" s="4">
        <v>1779358000000</v>
      </c>
    </row>
    <row r="38" spans="1:51">
      <c r="A38" s="1" t="s">
        <v>106</v>
      </c>
      <c r="B38" s="1" t="s">
        <v>117</v>
      </c>
      <c r="C38" s="1" t="s">
        <v>103</v>
      </c>
      <c r="AJ38" s="4">
        <f>SUM(AJ34:AJ37)</f>
        <v>479121000000</v>
      </c>
      <c r="AK38" s="4">
        <f t="shared" ref="AK38:AU38" si="0">SUM(AK34:AK37)</f>
        <v>959594000000</v>
      </c>
      <c r="AL38" s="4">
        <f t="shared" si="0"/>
        <v>1222569000000</v>
      </c>
      <c r="AM38" s="4">
        <f t="shared" si="0"/>
        <v>1960684000000</v>
      </c>
      <c r="AN38" s="4">
        <f t="shared" si="0"/>
        <v>2740458000000</v>
      </c>
      <c r="AO38" s="4">
        <f t="shared" si="0"/>
        <v>2834998000000</v>
      </c>
      <c r="AP38" s="4">
        <f t="shared" si="0"/>
        <v>2718670000000</v>
      </c>
      <c r="AQ38" s="4">
        <f t="shared" si="0"/>
        <v>3313538000000</v>
      </c>
      <c r="AR38" s="4">
        <f t="shared" si="0"/>
        <v>4537637000000</v>
      </c>
      <c r="AS38" s="4">
        <f t="shared" si="0"/>
        <v>5178171000000</v>
      </c>
      <c r="AT38" s="4">
        <f t="shared" si="0"/>
        <v>5454166000000</v>
      </c>
      <c r="AU38" s="4">
        <f t="shared" si="0"/>
        <v>7347790000000</v>
      </c>
    </row>
    <row r="39" spans="1:51">
      <c r="A39" s="1" t="s">
        <v>104</v>
      </c>
      <c r="B39" s="1" t="s">
        <v>116</v>
      </c>
      <c r="C39" s="1" t="s">
        <v>103</v>
      </c>
      <c r="AJ39" s="1">
        <f>AJ34/AJ38*100</f>
        <v>2.9689786087439289</v>
      </c>
      <c r="AK39" s="1">
        <f t="shared" ref="AK39:AU39" si="1">AK34/AK38*100</f>
        <v>24.159488283586601</v>
      </c>
      <c r="AL39" s="1">
        <f t="shared" si="1"/>
        <v>28.566485817978371</v>
      </c>
      <c r="AM39" s="1">
        <f t="shared" si="1"/>
        <v>31.611672253152474</v>
      </c>
      <c r="AN39" s="1">
        <f t="shared" si="1"/>
        <v>30.704977051281208</v>
      </c>
      <c r="AO39" s="1">
        <f t="shared" si="1"/>
        <v>33.63490908988296</v>
      </c>
      <c r="AP39" s="1">
        <f t="shared" si="1"/>
        <v>38.900786046118142</v>
      </c>
      <c r="AQ39" s="1">
        <f t="shared" si="1"/>
        <v>34.032897766677188</v>
      </c>
      <c r="AR39" s="1">
        <f t="shared" si="1"/>
        <v>26.289233801646102</v>
      </c>
      <c r="AS39" s="1">
        <f t="shared" si="1"/>
        <v>30.595976842016228</v>
      </c>
      <c r="AT39" s="1">
        <f t="shared" si="1"/>
        <v>31.177103887193752</v>
      </c>
      <c r="AU39" s="1">
        <f t="shared" si="1"/>
        <v>26.410485329602508</v>
      </c>
    </row>
    <row r="40" spans="1:51">
      <c r="A40" s="1" t="s">
        <v>101</v>
      </c>
      <c r="B40" s="1" t="s">
        <v>116</v>
      </c>
      <c r="C40" s="1" t="s">
        <v>103</v>
      </c>
      <c r="AJ40" s="1">
        <f>AJ35/AJ38*100</f>
        <v>67.116239947737625</v>
      </c>
      <c r="AK40" s="1">
        <f t="shared" ref="AK40:AU40" si="2">AK35/AK38*100</f>
        <v>53.645187443856472</v>
      </c>
      <c r="AL40" s="1">
        <f t="shared" si="2"/>
        <v>44.318234799017482</v>
      </c>
      <c r="AM40" s="1">
        <f t="shared" si="2"/>
        <v>40.519022953214282</v>
      </c>
      <c r="AN40" s="1">
        <f t="shared" si="2"/>
        <v>43.678027541381766</v>
      </c>
      <c r="AO40" s="1">
        <f t="shared" si="2"/>
        <v>38.971138603977849</v>
      </c>
      <c r="AP40" s="1">
        <f t="shared" si="2"/>
        <v>27.146693052117392</v>
      </c>
      <c r="AQ40" s="1">
        <f t="shared" si="2"/>
        <v>31.042498984469169</v>
      </c>
      <c r="AR40" s="1">
        <f t="shared" si="2"/>
        <v>48.291125975920949</v>
      </c>
      <c r="AS40" s="1">
        <f t="shared" si="2"/>
        <v>43.059122612984389</v>
      </c>
      <c r="AT40" s="1">
        <f t="shared" si="2"/>
        <v>38.415497438105113</v>
      </c>
      <c r="AU40" s="1">
        <f t="shared" si="2"/>
        <v>44.705373996807204</v>
      </c>
    </row>
    <row r="41" spans="1:51">
      <c r="A41" s="1" t="s">
        <v>102</v>
      </c>
      <c r="B41" s="1" t="s">
        <v>116</v>
      </c>
      <c r="C41" s="1" t="s">
        <v>103</v>
      </c>
      <c r="AJ41" s="1">
        <f>AJ36/AJ38*100</f>
        <v>7.0677344553880959</v>
      </c>
      <c r="AK41" s="1">
        <f t="shared" ref="AK41:AU41" si="3">AK36/AK38*100</f>
        <v>5.0074302256996193</v>
      </c>
      <c r="AL41" s="1">
        <f t="shared" si="3"/>
        <v>5.9231012728115955</v>
      </c>
      <c r="AM41" s="1">
        <f t="shared" si="3"/>
        <v>6.1638183409463227</v>
      </c>
      <c r="AN41" s="1">
        <f t="shared" si="3"/>
        <v>5.4955412562425696</v>
      </c>
      <c r="AO41" s="1">
        <f t="shared" si="3"/>
        <v>5.8172880545242007</v>
      </c>
      <c r="AP41" s="1">
        <f t="shared" si="3"/>
        <v>6.2208727061393994</v>
      </c>
      <c r="AQ41" s="1">
        <f t="shared" si="3"/>
        <v>5.4498846851914777</v>
      </c>
      <c r="AR41" s="1">
        <f t="shared" si="3"/>
        <v>4.4261142969347258</v>
      </c>
      <c r="AS41" s="1">
        <f t="shared" si="3"/>
        <v>4.7234052332377585</v>
      </c>
      <c r="AT41" s="1">
        <f t="shared" si="3"/>
        <v>5.3832611622015172</v>
      </c>
      <c r="AU41" s="1">
        <f t="shared" si="3"/>
        <v>4.6679069488921154</v>
      </c>
    </row>
    <row r="42" spans="1:51">
      <c r="A42" s="1" t="s">
        <v>105</v>
      </c>
      <c r="B42" s="1" t="s">
        <v>116</v>
      </c>
      <c r="C42" s="1" t="s">
        <v>103</v>
      </c>
      <c r="AJ42" s="1">
        <f>AJ37/AJ38*100</f>
        <v>22.847046988130348</v>
      </c>
      <c r="AK42" s="1">
        <f t="shared" ref="AK42:AU42" si="4">AK37/AK38*100</f>
        <v>17.187894046857316</v>
      </c>
      <c r="AL42" s="1">
        <f t="shared" si="4"/>
        <v>21.192178110192554</v>
      </c>
      <c r="AM42" s="1">
        <f t="shared" si="4"/>
        <v>21.70548645268692</v>
      </c>
      <c r="AN42" s="1">
        <f t="shared" si="4"/>
        <v>20.121454151094454</v>
      </c>
      <c r="AO42" s="1">
        <f t="shared" si="4"/>
        <v>21.576664251614993</v>
      </c>
      <c r="AP42" s="1">
        <f t="shared" si="4"/>
        <v>27.73164819562507</v>
      </c>
      <c r="AQ42" s="1">
        <f t="shared" si="4"/>
        <v>29.474718563662165</v>
      </c>
      <c r="AR42" s="1">
        <f t="shared" si="4"/>
        <v>20.993525925498226</v>
      </c>
      <c r="AS42" s="1">
        <f t="shared" si="4"/>
        <v>21.621495311761624</v>
      </c>
      <c r="AT42" s="1">
        <f t="shared" si="4"/>
        <v>25.024137512499617</v>
      </c>
      <c r="AU42" s="1">
        <f t="shared" si="4"/>
        <v>24.216233724698174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0:E63"/>
  <sheetViews>
    <sheetView zoomScale="85" zoomScaleNormal="85" workbookViewId="0">
      <selection sqref="A1:XFD1048576"/>
    </sheetView>
  </sheetViews>
  <sheetFormatPr defaultRowHeight="15"/>
  <cols>
    <col min="1" max="7" width="9.140625" style="1"/>
    <col min="8" max="8" width="9.5703125" style="1" bestFit="1" customWidth="1"/>
    <col min="9" max="16384" width="9.140625" style="1"/>
  </cols>
  <sheetData>
    <row r="60" spans="1:5">
      <c r="A60" s="1" t="s">
        <v>104</v>
      </c>
      <c r="B60" s="1">
        <v>2.9689786087439289</v>
      </c>
      <c r="C60" s="1">
        <v>24.159488283586601</v>
      </c>
      <c r="D60" s="1">
        <v>30.704977051281208</v>
      </c>
      <c r="E60" s="1">
        <v>26.410485329602508</v>
      </c>
    </row>
    <row r="61" spans="1:5">
      <c r="A61" s="1" t="s">
        <v>101</v>
      </c>
      <c r="B61" s="1">
        <v>67.116239947737625</v>
      </c>
      <c r="C61" s="1">
        <v>53.645187443856472</v>
      </c>
      <c r="D61" s="1">
        <v>43.678027541381766</v>
      </c>
      <c r="E61" s="1">
        <v>44.705373996807204</v>
      </c>
    </row>
    <row r="62" spans="1:5">
      <c r="A62" s="1" t="s">
        <v>102</v>
      </c>
      <c r="B62" s="1">
        <v>7.0677344553880959</v>
      </c>
      <c r="C62" s="1">
        <v>5.0074302256996193</v>
      </c>
      <c r="D62" s="1">
        <v>5.4955412562425696</v>
      </c>
      <c r="E62" s="1">
        <v>4.6679069488921154</v>
      </c>
    </row>
    <row r="63" spans="1:5">
      <c r="A63" s="1" t="s">
        <v>105</v>
      </c>
      <c r="B63" s="1">
        <v>22.847046988130348</v>
      </c>
      <c r="C63" s="1">
        <v>17.187894046857316</v>
      </c>
      <c r="D63" s="1">
        <v>20.121454151094454</v>
      </c>
      <c r="E63" s="1">
        <v>24.216233724698174</v>
      </c>
    </row>
  </sheetData>
  <phoneticPr fontId="1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8"/>
  <sheetViews>
    <sheetView zoomScale="70" zoomScaleNormal="70" workbookViewId="0">
      <selection sqref="A1:XFD1048576"/>
    </sheetView>
  </sheetViews>
  <sheetFormatPr defaultRowHeight="15"/>
  <cols>
    <col min="1" max="16384" width="9.140625" style="1"/>
  </cols>
  <sheetData>
    <row r="1" spans="2:29">
      <c r="B1" s="1" t="s">
        <v>15</v>
      </c>
      <c r="C1" s="1" t="s">
        <v>2</v>
      </c>
      <c r="D1" s="1" t="s">
        <v>135</v>
      </c>
      <c r="E1" s="1" t="s">
        <v>134</v>
      </c>
      <c r="F1" s="1" t="s">
        <v>138</v>
      </c>
      <c r="G1" s="1" t="s">
        <v>136</v>
      </c>
      <c r="H1" s="1" t="s">
        <v>137</v>
      </c>
      <c r="I1" s="1" t="s">
        <v>10</v>
      </c>
      <c r="J1" s="1" t="s">
        <v>12</v>
      </c>
      <c r="K1" s="1" t="s">
        <v>13</v>
      </c>
      <c r="L1" s="1" t="s">
        <v>38</v>
      </c>
    </row>
    <row r="2" spans="2:29">
      <c r="B2" s="1">
        <v>1992</v>
      </c>
      <c r="C2" s="1" t="s">
        <v>132</v>
      </c>
      <c r="D2" s="1">
        <v>76.64</v>
      </c>
      <c r="E2" s="1">
        <v>1.9</v>
      </c>
      <c r="F2" s="1">
        <v>49.21</v>
      </c>
      <c r="G2" s="1">
        <v>14.95</v>
      </c>
      <c r="H2" s="1">
        <v>6.14</v>
      </c>
      <c r="I2" s="1">
        <v>19.8</v>
      </c>
      <c r="J2" s="1">
        <v>35.65</v>
      </c>
      <c r="K2" s="1">
        <v>20.67</v>
      </c>
      <c r="L2" s="2">
        <v>1894380000</v>
      </c>
    </row>
    <row r="3" spans="2:29">
      <c r="B3" s="1">
        <v>1998</v>
      </c>
      <c r="C3" s="1" t="s">
        <v>132</v>
      </c>
      <c r="D3" s="1">
        <v>92.75</v>
      </c>
      <c r="E3" s="1">
        <v>1.9</v>
      </c>
      <c r="F3" s="1">
        <v>34.79</v>
      </c>
      <c r="G3" s="1">
        <v>8.59</v>
      </c>
      <c r="H3" s="1">
        <v>3.11</v>
      </c>
      <c r="I3" s="1">
        <v>10.91</v>
      </c>
      <c r="J3" s="1">
        <v>35.44</v>
      </c>
      <c r="K3" s="1">
        <v>20.37</v>
      </c>
      <c r="L3" s="2">
        <v>3762140000</v>
      </c>
    </row>
    <row r="4" spans="2:29">
      <c r="B4" s="1">
        <v>2002</v>
      </c>
      <c r="C4" s="1" t="s">
        <v>132</v>
      </c>
      <c r="D4" s="1">
        <v>92.26</v>
      </c>
      <c r="E4" s="1">
        <v>1.9</v>
      </c>
      <c r="F4" s="1">
        <v>38.78</v>
      </c>
      <c r="G4" s="1">
        <v>10.37</v>
      </c>
      <c r="H4" s="1">
        <v>3.89</v>
      </c>
      <c r="I4" s="1">
        <v>13.27</v>
      </c>
      <c r="J4" s="1">
        <v>37.32</v>
      </c>
      <c r="K4" s="1">
        <v>22.47</v>
      </c>
      <c r="L4" s="2">
        <v>3800730000</v>
      </c>
    </row>
    <row r="5" spans="2:29">
      <c r="B5" s="1">
        <v>2004</v>
      </c>
      <c r="C5" s="1" t="s">
        <v>132</v>
      </c>
      <c r="D5" s="1">
        <v>109.02</v>
      </c>
      <c r="E5" s="1">
        <v>1.9</v>
      </c>
      <c r="F5" s="1">
        <v>27.12</v>
      </c>
      <c r="G5" s="1">
        <v>7.02</v>
      </c>
      <c r="H5" s="1">
        <v>2.66</v>
      </c>
      <c r="I5" s="1">
        <v>9.0299999999999994</v>
      </c>
      <c r="J5" s="1">
        <v>37.17</v>
      </c>
      <c r="K5" s="1">
        <v>22.56</v>
      </c>
      <c r="L5" s="2">
        <v>4814720000</v>
      </c>
    </row>
    <row r="6" spans="2:29">
      <c r="B6" s="1">
        <v>2006</v>
      </c>
      <c r="C6" s="1" t="s">
        <v>132</v>
      </c>
      <c r="D6" s="1">
        <v>121.9</v>
      </c>
      <c r="E6" s="1">
        <v>1.9</v>
      </c>
      <c r="F6" s="1">
        <v>22.01</v>
      </c>
      <c r="G6" s="1">
        <v>5.52</v>
      </c>
      <c r="H6" s="1">
        <v>2.0699999999999998</v>
      </c>
      <c r="I6" s="1">
        <v>7.1</v>
      </c>
      <c r="J6" s="1">
        <v>37.44</v>
      </c>
      <c r="K6" s="1">
        <v>23.12</v>
      </c>
      <c r="L6" s="2">
        <v>6415890000</v>
      </c>
    </row>
    <row r="7" spans="2:29">
      <c r="B7" s="1">
        <v>2008</v>
      </c>
      <c r="C7" s="1" t="s">
        <v>132</v>
      </c>
      <c r="D7" s="1">
        <v>135.06</v>
      </c>
      <c r="E7" s="1">
        <v>1.9</v>
      </c>
      <c r="F7" s="1">
        <v>16.170000000000002</v>
      </c>
      <c r="G7" s="1">
        <v>4.0599999999999996</v>
      </c>
      <c r="H7" s="1">
        <v>1.49</v>
      </c>
      <c r="I7" s="1">
        <v>5.18</v>
      </c>
      <c r="J7" s="1">
        <v>38.15</v>
      </c>
      <c r="K7" s="1">
        <v>24.01</v>
      </c>
      <c r="L7" s="2">
        <v>7453800000</v>
      </c>
    </row>
    <row r="8" spans="2:29">
      <c r="B8" s="1">
        <v>2010</v>
      </c>
      <c r="C8" s="1" t="s">
        <v>132</v>
      </c>
      <c r="D8" s="1">
        <v>241.25</v>
      </c>
      <c r="E8" s="1">
        <v>1.9</v>
      </c>
      <c r="F8" s="1">
        <v>4.78</v>
      </c>
      <c r="G8" s="1">
        <v>0.99</v>
      </c>
      <c r="H8" s="1">
        <v>0.33</v>
      </c>
      <c r="I8" s="1">
        <v>1.23</v>
      </c>
      <c r="J8" s="1">
        <v>42.68</v>
      </c>
      <c r="K8" s="1">
        <v>30.53</v>
      </c>
      <c r="L8" s="2">
        <v>16818600000</v>
      </c>
    </row>
    <row r="9" spans="2:29">
      <c r="B9" s="1">
        <v>2012</v>
      </c>
      <c r="C9" s="1" t="s">
        <v>132</v>
      </c>
      <c r="D9" s="1">
        <v>245.59</v>
      </c>
      <c r="E9" s="1">
        <v>1.9</v>
      </c>
      <c r="F9" s="1">
        <v>3.23</v>
      </c>
      <c r="G9" s="1">
        <v>0.57999999999999996</v>
      </c>
      <c r="H9" s="1">
        <v>0.16</v>
      </c>
      <c r="I9" s="1">
        <v>0.69</v>
      </c>
      <c r="J9" s="1">
        <v>38.700000000000003</v>
      </c>
      <c r="K9" s="1">
        <v>24.98</v>
      </c>
      <c r="L9" s="2">
        <v>23308800000</v>
      </c>
      <c r="Z9" s="1" t="s">
        <v>2996</v>
      </c>
      <c r="AA9" s="1" t="s">
        <v>97</v>
      </c>
      <c r="AB9" s="1" t="s">
        <v>2983</v>
      </c>
      <c r="AC9" s="1" t="s">
        <v>2981</v>
      </c>
    </row>
    <row r="10" spans="2:29">
      <c r="Z10" s="1" t="s">
        <v>2994</v>
      </c>
      <c r="AA10" s="1">
        <v>20.7</v>
      </c>
      <c r="AB10" s="1">
        <v>17.2</v>
      </c>
      <c r="AC10" s="1">
        <v>13.5</v>
      </c>
    </row>
    <row r="11" spans="2:29">
      <c r="B11" s="1" t="s">
        <v>15</v>
      </c>
      <c r="C11" s="1" t="s">
        <v>16</v>
      </c>
      <c r="Z11" s="1" t="s">
        <v>2995</v>
      </c>
      <c r="AA11" s="1">
        <v>5.9</v>
      </c>
      <c r="AB11" s="1">
        <v>4.5</v>
      </c>
    </row>
    <row r="12" spans="2:29">
      <c r="B12" s="1" t="s">
        <v>37</v>
      </c>
      <c r="C12" s="1">
        <v>0</v>
      </c>
      <c r="D12" s="1">
        <v>10</v>
      </c>
      <c r="E12" s="1">
        <v>20</v>
      </c>
      <c r="F12" s="1">
        <v>30</v>
      </c>
      <c r="G12" s="1">
        <v>40</v>
      </c>
      <c r="H12" s="1">
        <v>50</v>
      </c>
      <c r="I12" s="1">
        <v>60</v>
      </c>
      <c r="J12" s="1">
        <v>70</v>
      </c>
      <c r="K12" s="1">
        <v>80</v>
      </c>
      <c r="L12" s="1">
        <v>90</v>
      </c>
      <c r="M12" s="1">
        <v>100</v>
      </c>
      <c r="Z12" s="1" t="s">
        <v>2991</v>
      </c>
      <c r="AA12" s="1">
        <v>26.9</v>
      </c>
      <c r="AB12" s="1">
        <v>22.1</v>
      </c>
      <c r="AC12" s="1">
        <v>18.600000000000001</v>
      </c>
    </row>
    <row r="13" spans="2:29">
      <c r="B13" s="1">
        <v>1992</v>
      </c>
      <c r="C13" s="1">
        <v>0</v>
      </c>
      <c r="D13" s="1">
        <v>3.26</v>
      </c>
      <c r="E13" s="1">
        <v>4.53</v>
      </c>
      <c r="F13" s="1">
        <v>5.34</v>
      </c>
      <c r="G13" s="1">
        <v>6.2</v>
      </c>
      <c r="H13" s="1">
        <v>7.1</v>
      </c>
      <c r="I13" s="1">
        <v>8.16</v>
      </c>
      <c r="J13" s="1">
        <v>9.58</v>
      </c>
      <c r="K13" s="1">
        <v>11.74</v>
      </c>
      <c r="L13" s="1">
        <v>15.45</v>
      </c>
      <c r="M13" s="1">
        <v>28.64</v>
      </c>
      <c r="Z13" s="1" t="s">
        <v>2990</v>
      </c>
      <c r="AA13" s="1">
        <v>7.8</v>
      </c>
      <c r="AB13" s="1">
        <v>5.9</v>
      </c>
    </row>
    <row r="14" spans="2:29">
      <c r="B14" s="1">
        <v>1998</v>
      </c>
      <c r="C14" s="1">
        <v>0</v>
      </c>
      <c r="D14" s="1">
        <v>3.34</v>
      </c>
      <c r="E14" s="1">
        <v>4.62</v>
      </c>
      <c r="F14" s="1">
        <v>5.46</v>
      </c>
      <c r="G14" s="1">
        <v>6.26</v>
      </c>
      <c r="H14" s="1">
        <v>7.08</v>
      </c>
      <c r="I14" s="1">
        <v>8.11</v>
      </c>
      <c r="J14" s="1">
        <v>9.48</v>
      </c>
      <c r="K14" s="1">
        <v>11.47</v>
      </c>
      <c r="L14" s="1">
        <v>15.12</v>
      </c>
      <c r="M14" s="1">
        <v>29.05</v>
      </c>
      <c r="Z14" s="1" t="s">
        <v>2993</v>
      </c>
      <c r="AA14" s="1">
        <v>6</v>
      </c>
      <c r="AB14" s="1">
        <v>5.4</v>
      </c>
      <c r="AC14" s="1">
        <v>3.8</v>
      </c>
    </row>
    <row r="15" spans="2:29">
      <c r="B15" s="1">
        <v>2002</v>
      </c>
      <c r="C15" s="1">
        <v>0</v>
      </c>
      <c r="D15" s="1">
        <v>3.16</v>
      </c>
      <c r="E15" s="1">
        <v>4.3</v>
      </c>
      <c r="F15" s="1">
        <v>5.15</v>
      </c>
      <c r="G15" s="1">
        <v>5.95</v>
      </c>
      <c r="H15" s="1">
        <v>6.84</v>
      </c>
      <c r="I15" s="1">
        <v>7.92</v>
      </c>
      <c r="J15" s="1">
        <v>9.42</v>
      </c>
      <c r="K15" s="1">
        <v>11.65</v>
      </c>
      <c r="L15" s="1">
        <v>15.57</v>
      </c>
      <c r="M15" s="1">
        <v>30.03</v>
      </c>
      <c r="Z15" s="1" t="s">
        <v>2992</v>
      </c>
      <c r="AA15" s="1">
        <v>1.4</v>
      </c>
      <c r="AB15" s="1">
        <v>1</v>
      </c>
    </row>
    <row r="16" spans="2:29">
      <c r="B16" s="1">
        <v>2004</v>
      </c>
      <c r="C16" s="1">
        <v>0</v>
      </c>
      <c r="D16" s="1">
        <v>2.9</v>
      </c>
      <c r="E16" s="1">
        <v>4.2</v>
      </c>
      <c r="F16" s="1">
        <v>5.12</v>
      </c>
      <c r="G16" s="1">
        <v>6.01</v>
      </c>
      <c r="H16" s="1">
        <v>6.98</v>
      </c>
      <c r="I16" s="1">
        <v>8.16</v>
      </c>
      <c r="J16" s="1">
        <v>9.75</v>
      </c>
      <c r="K16" s="1">
        <v>11.98</v>
      </c>
      <c r="L16" s="1">
        <v>15.84</v>
      </c>
      <c r="M16" s="1">
        <v>29.05</v>
      </c>
    </row>
    <row r="17" spans="2:13">
      <c r="B17" s="1">
        <v>2006</v>
      </c>
      <c r="C17" s="1">
        <v>0</v>
      </c>
      <c r="D17" s="1">
        <v>2.78</v>
      </c>
      <c r="E17" s="1">
        <v>4.0999999999999996</v>
      </c>
      <c r="F17" s="1">
        <v>5.03</v>
      </c>
      <c r="G17" s="1">
        <v>6</v>
      </c>
      <c r="H17" s="1">
        <v>7.04</v>
      </c>
      <c r="I17" s="1">
        <v>8.27</v>
      </c>
      <c r="J17" s="1">
        <v>9.9</v>
      </c>
      <c r="K17" s="1">
        <v>12.15</v>
      </c>
      <c r="L17" s="1">
        <v>15.81</v>
      </c>
      <c r="M17" s="1">
        <v>28.94</v>
      </c>
    </row>
    <row r="18" spans="2:13">
      <c r="B18" s="1">
        <v>2008</v>
      </c>
      <c r="C18" s="1">
        <v>0</v>
      </c>
      <c r="D18" s="1">
        <v>2.76</v>
      </c>
      <c r="E18" s="1">
        <v>4.1500000000000004</v>
      </c>
      <c r="F18" s="1">
        <v>5.03</v>
      </c>
      <c r="G18" s="1">
        <v>5.91</v>
      </c>
      <c r="H18" s="1">
        <v>6.92</v>
      </c>
      <c r="I18" s="1">
        <v>8.1300000000000008</v>
      </c>
      <c r="J18" s="1">
        <v>9.61</v>
      </c>
      <c r="K18" s="1">
        <v>11.84</v>
      </c>
      <c r="L18" s="1">
        <v>15.57</v>
      </c>
      <c r="M18" s="1">
        <v>30.08</v>
      </c>
    </row>
    <row r="19" spans="2:13">
      <c r="B19" s="1">
        <v>2010</v>
      </c>
      <c r="C19" s="1">
        <v>0</v>
      </c>
      <c r="D19" s="1">
        <v>2.33</v>
      </c>
      <c r="E19" s="1">
        <v>3.59</v>
      </c>
      <c r="F19" s="1">
        <v>4.53</v>
      </c>
      <c r="G19" s="1">
        <v>5.44</v>
      </c>
      <c r="H19" s="1">
        <v>6.42</v>
      </c>
      <c r="I19" s="1">
        <v>7.59</v>
      </c>
      <c r="J19" s="1">
        <v>9.2100000000000009</v>
      </c>
      <c r="K19" s="1">
        <v>11.5</v>
      </c>
      <c r="L19" s="1">
        <v>15.49</v>
      </c>
      <c r="M19" s="1">
        <v>33.9</v>
      </c>
    </row>
    <row r="20" spans="2:13">
      <c r="B20" s="1">
        <v>2012</v>
      </c>
      <c r="C20" s="1">
        <v>0</v>
      </c>
      <c r="D20" s="1">
        <v>2.59</v>
      </c>
      <c r="E20" s="1">
        <v>3.93</v>
      </c>
      <c r="F20" s="1">
        <v>4.88</v>
      </c>
      <c r="G20" s="1">
        <v>5.88</v>
      </c>
      <c r="H20" s="1">
        <v>7</v>
      </c>
      <c r="I20" s="1">
        <v>8.27</v>
      </c>
      <c r="J20" s="1">
        <v>9.81</v>
      </c>
      <c r="K20" s="1">
        <v>11.94</v>
      </c>
      <c r="L20" s="1">
        <v>15.65</v>
      </c>
      <c r="M20" s="1">
        <v>30.05</v>
      </c>
    </row>
    <row r="22" spans="2:13">
      <c r="B22" s="1" t="s">
        <v>37</v>
      </c>
      <c r="C22" s="1">
        <v>0</v>
      </c>
      <c r="D22" s="1">
        <v>10</v>
      </c>
      <c r="E22" s="1">
        <v>20</v>
      </c>
      <c r="F22" s="1">
        <v>30</v>
      </c>
      <c r="G22" s="1">
        <v>40</v>
      </c>
      <c r="H22" s="1">
        <v>50</v>
      </c>
      <c r="I22" s="1">
        <v>60</v>
      </c>
      <c r="J22" s="1">
        <v>70</v>
      </c>
      <c r="K22" s="1">
        <v>80</v>
      </c>
      <c r="L22" s="1">
        <v>90</v>
      </c>
      <c r="M22" s="1">
        <v>100</v>
      </c>
    </row>
    <row r="23" spans="2:13">
      <c r="B23" s="1">
        <v>1992</v>
      </c>
      <c r="C23" s="1">
        <v>0</v>
      </c>
      <c r="D23" s="1">
        <f t="shared" ref="D23:D30" si="0">D13</f>
        <v>3.26</v>
      </c>
      <c r="E23" s="1">
        <f t="shared" ref="E23:L30" si="1">E13+D23</f>
        <v>7.79</v>
      </c>
      <c r="F23" s="1">
        <f t="shared" si="1"/>
        <v>13.129999999999999</v>
      </c>
      <c r="G23" s="1">
        <f t="shared" si="1"/>
        <v>19.329999999999998</v>
      </c>
      <c r="H23" s="1">
        <f t="shared" si="1"/>
        <v>26.43</v>
      </c>
      <c r="I23" s="1">
        <f t="shared" si="1"/>
        <v>34.590000000000003</v>
      </c>
      <c r="J23" s="1">
        <f t="shared" si="1"/>
        <v>44.17</v>
      </c>
      <c r="K23" s="1">
        <f t="shared" si="1"/>
        <v>55.910000000000004</v>
      </c>
      <c r="L23" s="1">
        <f t="shared" si="1"/>
        <v>71.36</v>
      </c>
      <c r="M23" s="1">
        <f t="shared" ref="M23:M30" si="2">ROUND(M13+L23,0)</f>
        <v>100</v>
      </c>
    </row>
    <row r="24" spans="2:13">
      <c r="B24" s="1">
        <v>1998</v>
      </c>
      <c r="C24" s="1">
        <v>0</v>
      </c>
      <c r="D24" s="1">
        <f t="shared" si="0"/>
        <v>3.34</v>
      </c>
      <c r="E24" s="1">
        <f t="shared" si="1"/>
        <v>7.96</v>
      </c>
      <c r="F24" s="1">
        <f t="shared" si="1"/>
        <v>13.42</v>
      </c>
      <c r="G24" s="1">
        <f t="shared" si="1"/>
        <v>19.68</v>
      </c>
      <c r="H24" s="1">
        <f t="shared" si="1"/>
        <v>26.759999999999998</v>
      </c>
      <c r="I24" s="1">
        <f t="shared" si="1"/>
        <v>34.869999999999997</v>
      </c>
      <c r="J24" s="1">
        <f t="shared" si="1"/>
        <v>44.349999999999994</v>
      </c>
      <c r="K24" s="1">
        <f t="shared" si="1"/>
        <v>55.819999999999993</v>
      </c>
      <c r="L24" s="1">
        <f t="shared" si="1"/>
        <v>70.94</v>
      </c>
      <c r="M24" s="1">
        <f t="shared" si="2"/>
        <v>100</v>
      </c>
    </row>
    <row r="25" spans="2:13">
      <c r="B25" s="1">
        <v>2002</v>
      </c>
      <c r="C25" s="1">
        <v>0</v>
      </c>
      <c r="D25" s="1">
        <f t="shared" si="0"/>
        <v>3.16</v>
      </c>
      <c r="E25" s="1">
        <f t="shared" si="1"/>
        <v>7.46</v>
      </c>
      <c r="F25" s="1">
        <f t="shared" si="1"/>
        <v>12.61</v>
      </c>
      <c r="G25" s="1">
        <f t="shared" si="1"/>
        <v>18.559999999999999</v>
      </c>
      <c r="H25" s="1">
        <f t="shared" si="1"/>
        <v>25.4</v>
      </c>
      <c r="I25" s="1">
        <f t="shared" si="1"/>
        <v>33.32</v>
      </c>
      <c r="J25" s="1">
        <f t="shared" si="1"/>
        <v>42.74</v>
      </c>
      <c r="K25" s="1">
        <f t="shared" si="1"/>
        <v>54.39</v>
      </c>
      <c r="L25" s="1">
        <f t="shared" si="1"/>
        <v>69.960000000000008</v>
      </c>
      <c r="M25" s="1">
        <f t="shared" si="2"/>
        <v>100</v>
      </c>
    </row>
    <row r="26" spans="2:13">
      <c r="B26" s="1">
        <v>2004</v>
      </c>
      <c r="C26" s="1">
        <v>0</v>
      </c>
      <c r="D26" s="1">
        <f t="shared" si="0"/>
        <v>2.9</v>
      </c>
      <c r="E26" s="1">
        <f t="shared" si="1"/>
        <v>7.1</v>
      </c>
      <c r="F26" s="1">
        <f t="shared" si="1"/>
        <v>12.219999999999999</v>
      </c>
      <c r="G26" s="1">
        <f t="shared" si="1"/>
        <v>18.229999999999997</v>
      </c>
      <c r="H26" s="1">
        <f t="shared" si="1"/>
        <v>25.209999999999997</v>
      </c>
      <c r="I26" s="1">
        <f t="shared" si="1"/>
        <v>33.369999999999997</v>
      </c>
      <c r="J26" s="1">
        <f t="shared" si="1"/>
        <v>43.12</v>
      </c>
      <c r="K26" s="1">
        <f t="shared" si="1"/>
        <v>55.099999999999994</v>
      </c>
      <c r="L26" s="1">
        <f t="shared" si="1"/>
        <v>70.94</v>
      </c>
      <c r="M26" s="1">
        <f t="shared" si="2"/>
        <v>100</v>
      </c>
    </row>
    <row r="27" spans="2:13">
      <c r="B27" s="1">
        <v>2006</v>
      </c>
      <c r="C27" s="1">
        <v>0</v>
      </c>
      <c r="D27" s="1">
        <f t="shared" si="0"/>
        <v>2.78</v>
      </c>
      <c r="E27" s="1">
        <f t="shared" si="1"/>
        <v>6.879999999999999</v>
      </c>
      <c r="F27" s="1">
        <f t="shared" si="1"/>
        <v>11.91</v>
      </c>
      <c r="G27" s="1">
        <f t="shared" si="1"/>
        <v>17.91</v>
      </c>
      <c r="H27" s="1">
        <f t="shared" si="1"/>
        <v>24.95</v>
      </c>
      <c r="I27" s="1">
        <f t="shared" si="1"/>
        <v>33.22</v>
      </c>
      <c r="J27" s="1">
        <f t="shared" si="1"/>
        <v>43.12</v>
      </c>
      <c r="K27" s="1">
        <f t="shared" si="1"/>
        <v>55.269999999999996</v>
      </c>
      <c r="L27" s="1">
        <f t="shared" si="1"/>
        <v>71.08</v>
      </c>
      <c r="M27" s="1">
        <f t="shared" si="2"/>
        <v>100</v>
      </c>
    </row>
    <row r="28" spans="2:13">
      <c r="B28" s="1">
        <v>2008</v>
      </c>
      <c r="C28" s="1">
        <v>0</v>
      </c>
      <c r="D28" s="1">
        <f t="shared" si="0"/>
        <v>2.76</v>
      </c>
      <c r="E28" s="1">
        <f t="shared" si="1"/>
        <v>6.91</v>
      </c>
      <c r="F28" s="1">
        <f t="shared" si="1"/>
        <v>11.940000000000001</v>
      </c>
      <c r="G28" s="1">
        <f t="shared" si="1"/>
        <v>17.850000000000001</v>
      </c>
      <c r="H28" s="1">
        <f t="shared" si="1"/>
        <v>24.770000000000003</v>
      </c>
      <c r="I28" s="1">
        <f t="shared" si="1"/>
        <v>32.900000000000006</v>
      </c>
      <c r="J28" s="1">
        <f t="shared" si="1"/>
        <v>42.510000000000005</v>
      </c>
      <c r="K28" s="1">
        <f t="shared" si="1"/>
        <v>54.350000000000009</v>
      </c>
      <c r="L28" s="1">
        <f t="shared" si="1"/>
        <v>69.920000000000016</v>
      </c>
      <c r="M28" s="1">
        <f t="shared" si="2"/>
        <v>100</v>
      </c>
    </row>
    <row r="29" spans="2:13">
      <c r="B29" s="1">
        <v>2010</v>
      </c>
      <c r="C29" s="1">
        <v>0</v>
      </c>
      <c r="D29" s="1">
        <f t="shared" si="0"/>
        <v>2.33</v>
      </c>
      <c r="E29" s="1">
        <f t="shared" si="1"/>
        <v>5.92</v>
      </c>
      <c r="F29" s="1">
        <f t="shared" si="1"/>
        <v>10.45</v>
      </c>
      <c r="G29" s="1">
        <f t="shared" si="1"/>
        <v>15.89</v>
      </c>
      <c r="H29" s="1">
        <f t="shared" si="1"/>
        <v>22.310000000000002</v>
      </c>
      <c r="I29" s="1">
        <f t="shared" si="1"/>
        <v>29.900000000000002</v>
      </c>
      <c r="J29" s="1">
        <f t="shared" si="1"/>
        <v>39.11</v>
      </c>
      <c r="K29" s="1">
        <f t="shared" si="1"/>
        <v>50.61</v>
      </c>
      <c r="L29" s="1">
        <f t="shared" si="1"/>
        <v>66.099999999999994</v>
      </c>
      <c r="M29" s="1">
        <f t="shared" si="2"/>
        <v>100</v>
      </c>
    </row>
    <row r="30" spans="2:13">
      <c r="B30" s="1">
        <v>2012</v>
      </c>
      <c r="C30" s="1">
        <v>0</v>
      </c>
      <c r="D30" s="1">
        <f t="shared" si="0"/>
        <v>2.59</v>
      </c>
      <c r="E30" s="1">
        <f t="shared" si="1"/>
        <v>6.52</v>
      </c>
      <c r="F30" s="1">
        <f t="shared" si="1"/>
        <v>11.399999999999999</v>
      </c>
      <c r="G30" s="1">
        <f t="shared" si="1"/>
        <v>17.279999999999998</v>
      </c>
      <c r="H30" s="1">
        <f t="shared" si="1"/>
        <v>24.279999999999998</v>
      </c>
      <c r="I30" s="1">
        <f t="shared" si="1"/>
        <v>32.549999999999997</v>
      </c>
      <c r="J30" s="1">
        <f t="shared" si="1"/>
        <v>42.36</v>
      </c>
      <c r="K30" s="1">
        <f t="shared" si="1"/>
        <v>54.3</v>
      </c>
      <c r="L30" s="1">
        <f t="shared" si="1"/>
        <v>69.95</v>
      </c>
      <c r="M30" s="1">
        <f t="shared" si="2"/>
        <v>100</v>
      </c>
    </row>
    <row r="32" spans="2:13">
      <c r="B32" s="1">
        <v>1992</v>
      </c>
      <c r="C32" s="1">
        <v>0</v>
      </c>
      <c r="D32" s="2">
        <f t="shared" ref="D32:M32" si="3">$L$2*D13/100</f>
        <v>61756788</v>
      </c>
      <c r="E32" s="2">
        <f t="shared" si="3"/>
        <v>85815414</v>
      </c>
      <c r="F32" s="2">
        <f t="shared" si="3"/>
        <v>101159892</v>
      </c>
      <c r="G32" s="2">
        <f t="shared" si="3"/>
        <v>117451560</v>
      </c>
      <c r="H32" s="2">
        <f t="shared" si="3"/>
        <v>134500980</v>
      </c>
      <c r="I32" s="2">
        <f t="shared" si="3"/>
        <v>154581408</v>
      </c>
      <c r="J32" s="2">
        <f t="shared" si="3"/>
        <v>181481604</v>
      </c>
      <c r="K32" s="2">
        <f t="shared" si="3"/>
        <v>222400212</v>
      </c>
      <c r="L32" s="2">
        <f t="shared" si="3"/>
        <v>292681710</v>
      </c>
      <c r="M32" s="2">
        <f t="shared" si="3"/>
        <v>542550432</v>
      </c>
    </row>
    <row r="33" spans="1:13">
      <c r="B33" s="1">
        <v>1998</v>
      </c>
      <c r="C33" s="1">
        <v>0</v>
      </c>
      <c r="D33" s="2">
        <f t="shared" ref="D33:M33" si="4">$L$3*D14/100</f>
        <v>125655476</v>
      </c>
      <c r="E33" s="2">
        <f t="shared" si="4"/>
        <v>173810868</v>
      </c>
      <c r="F33" s="2">
        <f t="shared" si="4"/>
        <v>205412844</v>
      </c>
      <c r="G33" s="2">
        <f t="shared" si="4"/>
        <v>235509964</v>
      </c>
      <c r="H33" s="2">
        <f t="shared" si="4"/>
        <v>266359512</v>
      </c>
      <c r="I33" s="2">
        <f t="shared" si="4"/>
        <v>305109553.99999994</v>
      </c>
      <c r="J33" s="2">
        <f t="shared" si="4"/>
        <v>356650872</v>
      </c>
      <c r="K33" s="2">
        <f t="shared" si="4"/>
        <v>431517458</v>
      </c>
      <c r="L33" s="2">
        <f t="shared" si="4"/>
        <v>568835568</v>
      </c>
      <c r="M33" s="2">
        <f t="shared" si="4"/>
        <v>1092901670</v>
      </c>
    </row>
    <row r="34" spans="1:13">
      <c r="B34" s="1">
        <v>2002</v>
      </c>
      <c r="C34" s="1">
        <v>0</v>
      </c>
      <c r="D34" s="2">
        <f t="shared" ref="D34:M34" si="5">$L$4*D15/100</f>
        <v>120103068</v>
      </c>
      <c r="E34" s="2">
        <f t="shared" si="5"/>
        <v>163431390</v>
      </c>
      <c r="F34" s="2">
        <f t="shared" si="5"/>
        <v>195737595</v>
      </c>
      <c r="G34" s="2">
        <f t="shared" si="5"/>
        <v>226143435</v>
      </c>
      <c r="H34" s="2">
        <f t="shared" si="5"/>
        <v>259969932</v>
      </c>
      <c r="I34" s="2">
        <f t="shared" si="5"/>
        <v>301017816</v>
      </c>
      <c r="J34" s="2">
        <f t="shared" si="5"/>
        <v>358028766</v>
      </c>
      <c r="K34" s="2">
        <f t="shared" si="5"/>
        <v>442785045</v>
      </c>
      <c r="L34" s="2">
        <f t="shared" si="5"/>
        <v>591773661</v>
      </c>
      <c r="M34" s="2">
        <f t="shared" si="5"/>
        <v>1141359219</v>
      </c>
    </row>
    <row r="35" spans="1:13">
      <c r="B35" s="1">
        <v>2004</v>
      </c>
      <c r="C35" s="1">
        <v>0</v>
      </c>
      <c r="D35" s="2">
        <f t="shared" ref="D35:M35" si="6">$L$5*D16/100</f>
        <v>139626880</v>
      </c>
      <c r="E35" s="2">
        <f t="shared" si="6"/>
        <v>202218240</v>
      </c>
      <c r="F35" s="2">
        <f t="shared" si="6"/>
        <v>246513664</v>
      </c>
      <c r="G35" s="2">
        <f t="shared" si="6"/>
        <v>289364672</v>
      </c>
      <c r="H35" s="2">
        <f t="shared" si="6"/>
        <v>336067456.00000006</v>
      </c>
      <c r="I35" s="2">
        <f t="shared" si="6"/>
        <v>392881152</v>
      </c>
      <c r="J35" s="2">
        <f t="shared" si="6"/>
        <v>469435200</v>
      </c>
      <c r="K35" s="2">
        <f t="shared" si="6"/>
        <v>576803456</v>
      </c>
      <c r="L35" s="2">
        <f t="shared" si="6"/>
        <v>762651648</v>
      </c>
      <c r="M35" s="2">
        <f t="shared" si="6"/>
        <v>1398676160</v>
      </c>
    </row>
    <row r="36" spans="1:13">
      <c r="B36" s="1">
        <v>2006</v>
      </c>
      <c r="C36" s="1">
        <v>0</v>
      </c>
      <c r="D36" s="2">
        <f t="shared" ref="D36:M36" si="7">$L$6*D17/100</f>
        <v>178361742</v>
      </c>
      <c r="E36" s="2">
        <f t="shared" si="7"/>
        <v>263051489.99999997</v>
      </c>
      <c r="F36" s="2">
        <f t="shared" si="7"/>
        <v>322719267</v>
      </c>
      <c r="G36" s="2">
        <f t="shared" si="7"/>
        <v>384953400</v>
      </c>
      <c r="H36" s="2">
        <f t="shared" si="7"/>
        <v>451678656</v>
      </c>
      <c r="I36" s="2">
        <f t="shared" si="7"/>
        <v>530594103</v>
      </c>
      <c r="J36" s="2">
        <f t="shared" si="7"/>
        <v>635173110</v>
      </c>
      <c r="K36" s="2">
        <f t="shared" si="7"/>
        <v>779530635</v>
      </c>
      <c r="L36" s="2">
        <f t="shared" si="7"/>
        <v>1014352209</v>
      </c>
      <c r="M36" s="2">
        <f t="shared" si="7"/>
        <v>1856758566</v>
      </c>
    </row>
    <row r="37" spans="1:13">
      <c r="B37" s="1">
        <v>2008</v>
      </c>
      <c r="C37" s="1">
        <v>0</v>
      </c>
      <c r="D37" s="2">
        <f t="shared" ref="D37:M37" si="8">$L$7*D18/100</f>
        <v>205724880</v>
      </c>
      <c r="E37" s="2">
        <f t="shared" si="8"/>
        <v>309332700.00000006</v>
      </c>
      <c r="F37" s="2">
        <f t="shared" si="8"/>
        <v>374926140</v>
      </c>
      <c r="G37" s="2">
        <f t="shared" si="8"/>
        <v>440519580</v>
      </c>
      <c r="H37" s="2">
        <f t="shared" si="8"/>
        <v>515802960</v>
      </c>
      <c r="I37" s="2">
        <f t="shared" si="8"/>
        <v>605993940.00000012</v>
      </c>
      <c r="J37" s="2">
        <f t="shared" si="8"/>
        <v>716310180</v>
      </c>
      <c r="K37" s="2">
        <f t="shared" si="8"/>
        <v>882529920</v>
      </c>
      <c r="L37" s="2">
        <f t="shared" si="8"/>
        <v>1160556660</v>
      </c>
      <c r="M37" s="2">
        <f t="shared" si="8"/>
        <v>2242103040</v>
      </c>
    </row>
    <row r="38" spans="1:13">
      <c r="B38" s="1">
        <v>2010</v>
      </c>
      <c r="C38" s="1">
        <v>0</v>
      </c>
      <c r="D38" s="2">
        <f t="shared" ref="D38:M38" si="9">$L$8*D19/100</f>
        <v>391873380</v>
      </c>
      <c r="E38" s="2">
        <f t="shared" si="9"/>
        <v>603787740</v>
      </c>
      <c r="F38" s="2">
        <f t="shared" si="9"/>
        <v>761882580</v>
      </c>
      <c r="G38" s="2">
        <f t="shared" si="9"/>
        <v>914931840</v>
      </c>
      <c r="H38" s="2">
        <f t="shared" si="9"/>
        <v>1079754120</v>
      </c>
      <c r="I38" s="2">
        <f t="shared" si="9"/>
        <v>1276531740</v>
      </c>
      <c r="J38" s="2">
        <f t="shared" si="9"/>
        <v>1548993060</v>
      </c>
      <c r="K38" s="2">
        <f t="shared" si="9"/>
        <v>1934139000</v>
      </c>
      <c r="L38" s="2">
        <f t="shared" si="9"/>
        <v>2605201140</v>
      </c>
      <c r="M38" s="2">
        <f t="shared" si="9"/>
        <v>5701505400</v>
      </c>
    </row>
    <row r="39" spans="1:13">
      <c r="B39" s="1">
        <v>2012</v>
      </c>
      <c r="C39" s="1">
        <v>0</v>
      </c>
      <c r="D39" s="2">
        <f t="shared" ref="D39:M39" si="10">$L$9*D20/100</f>
        <v>603697920</v>
      </c>
      <c r="E39" s="2">
        <f t="shared" si="10"/>
        <v>916035840</v>
      </c>
      <c r="F39" s="2">
        <f t="shared" si="10"/>
        <v>1137469440</v>
      </c>
      <c r="G39" s="2">
        <f t="shared" si="10"/>
        <v>1370557440</v>
      </c>
      <c r="H39" s="2">
        <f t="shared" si="10"/>
        <v>1631616000</v>
      </c>
      <c r="I39" s="2">
        <f t="shared" si="10"/>
        <v>1927637760</v>
      </c>
      <c r="J39" s="2">
        <f t="shared" si="10"/>
        <v>2286593280</v>
      </c>
      <c r="K39" s="2">
        <f t="shared" si="10"/>
        <v>2783070720</v>
      </c>
      <c r="L39" s="2">
        <f t="shared" si="10"/>
        <v>3647827200</v>
      </c>
      <c r="M39" s="2">
        <f t="shared" si="10"/>
        <v>7004294400</v>
      </c>
    </row>
    <row r="41" spans="1:13">
      <c r="B41" s="1" t="s">
        <v>37</v>
      </c>
      <c r="C41" s="1">
        <v>0</v>
      </c>
      <c r="D41" s="1">
        <v>10</v>
      </c>
      <c r="E41" s="1">
        <v>20</v>
      </c>
      <c r="F41" s="1">
        <v>30</v>
      </c>
      <c r="G41" s="1">
        <v>40</v>
      </c>
      <c r="H41" s="1">
        <v>50</v>
      </c>
      <c r="I41" s="1">
        <v>60</v>
      </c>
      <c r="J41" s="1">
        <v>70</v>
      </c>
      <c r="K41" s="1">
        <v>80</v>
      </c>
      <c r="L41" s="1">
        <v>90</v>
      </c>
      <c r="M41" s="1">
        <v>100</v>
      </c>
    </row>
    <row r="42" spans="1:13">
      <c r="A42" s="1">
        <v>1992</v>
      </c>
      <c r="B42" s="1">
        <v>2012</v>
      </c>
      <c r="C42" s="1">
        <v>0</v>
      </c>
      <c r="D42" s="3">
        <f>((D39/D32)^(1/(21-1))-1)*100</f>
        <v>12.074484247257899</v>
      </c>
      <c r="E42" s="3">
        <f t="shared" ref="E42:M42" si="11">((E39/E32)^(1/(21-1))-1)*100</f>
        <v>12.568624190618639</v>
      </c>
      <c r="F42" s="3">
        <f t="shared" si="11"/>
        <v>12.861695165904653</v>
      </c>
      <c r="G42" s="3">
        <f t="shared" si="11"/>
        <v>13.071179519205556</v>
      </c>
      <c r="H42" s="3">
        <f t="shared" si="11"/>
        <v>13.290795244855303</v>
      </c>
      <c r="I42" s="3">
        <f t="shared" si="11"/>
        <v>13.44710251694481</v>
      </c>
      <c r="J42" s="3">
        <f t="shared" si="11"/>
        <v>13.505737719723342</v>
      </c>
      <c r="K42" s="3">
        <f t="shared" si="11"/>
        <v>13.466968580058914</v>
      </c>
      <c r="L42" s="3">
        <f t="shared" si="11"/>
        <v>13.444105134246298</v>
      </c>
      <c r="M42" s="3">
        <f t="shared" si="11"/>
        <v>13.643922138539644</v>
      </c>
    </row>
    <row r="43" spans="1:13">
      <c r="A43" s="1">
        <v>2002</v>
      </c>
      <c r="B43" s="1">
        <v>2012</v>
      </c>
      <c r="C43" s="1">
        <v>0</v>
      </c>
      <c r="D43" s="3">
        <f>((D39/D34)^(1/(11-1))-1)*100</f>
        <v>17.523998186112124</v>
      </c>
      <c r="E43" s="3">
        <f t="shared" ref="E43:M43" si="12">((E39/E34)^(1/(11-1))-1)*100</f>
        <v>18.811286677517323</v>
      </c>
      <c r="F43" s="3">
        <f t="shared" si="12"/>
        <v>19.241257930172083</v>
      </c>
      <c r="G43" s="3">
        <f t="shared" si="12"/>
        <v>19.743328403805748</v>
      </c>
      <c r="H43" s="3">
        <f t="shared" si="12"/>
        <v>20.162646135807204</v>
      </c>
      <c r="I43" s="3">
        <f t="shared" si="12"/>
        <v>20.404667426185561</v>
      </c>
      <c r="J43" s="3">
        <f t="shared" si="12"/>
        <v>20.372450024826151</v>
      </c>
      <c r="K43" s="3">
        <f t="shared" si="12"/>
        <v>20.180257388594704</v>
      </c>
      <c r="L43" s="3">
        <f t="shared" si="12"/>
        <v>19.946578070704192</v>
      </c>
      <c r="M43" s="3">
        <f t="shared" si="12"/>
        <v>19.893103989843187</v>
      </c>
    </row>
    <row r="44" spans="1:13">
      <c r="A44" s="1">
        <v>2008</v>
      </c>
      <c r="B44" s="1">
        <v>2012</v>
      </c>
      <c r="C44" s="1">
        <v>0</v>
      </c>
      <c r="D44" s="3">
        <f>((D39/D37)^(1/(5-1))-1)*100</f>
        <v>30.882992301846059</v>
      </c>
      <c r="E44" s="3">
        <f t="shared" ref="E44:M44" si="13">((E39/E37)^(1/(5-1))-1)*100</f>
        <v>31.181217826138496</v>
      </c>
      <c r="F44" s="3">
        <f t="shared" si="13"/>
        <v>31.97707661236231</v>
      </c>
      <c r="G44" s="3">
        <f t="shared" si="13"/>
        <v>32.810681815145728</v>
      </c>
      <c r="H44" s="3">
        <f t="shared" si="13"/>
        <v>33.362439570573478</v>
      </c>
      <c r="I44" s="3">
        <f t="shared" si="13"/>
        <v>33.548583489733907</v>
      </c>
      <c r="J44" s="3">
        <f t="shared" si="13"/>
        <v>33.666307177303054</v>
      </c>
      <c r="K44" s="3">
        <f t="shared" si="13"/>
        <v>33.259660058467588</v>
      </c>
      <c r="L44" s="3">
        <f t="shared" si="13"/>
        <v>33.150247268379388</v>
      </c>
      <c r="M44" s="3">
        <f t="shared" si="13"/>
        <v>32.946591116005884</v>
      </c>
    </row>
    <row r="45" spans="1:13">
      <c r="A45" s="1">
        <v>2010</v>
      </c>
      <c r="B45" s="1">
        <v>2012</v>
      </c>
      <c r="C45" s="1">
        <v>0</v>
      </c>
      <c r="D45" s="3">
        <f t="shared" ref="D45:M45" si="14">((D39/D38)^(1/(3-1))-1)*100</f>
        <v>24.11862573762571</v>
      </c>
      <c r="E45" s="3">
        <f t="shared" si="14"/>
        <v>23.172594005111534</v>
      </c>
      <c r="F45" s="3">
        <f t="shared" si="14"/>
        <v>22.187237713954879</v>
      </c>
      <c r="G45" s="3">
        <f t="shared" si="14"/>
        <v>22.392343366590438</v>
      </c>
      <c r="H45" s="3">
        <f t="shared" si="14"/>
        <v>22.926790512097828</v>
      </c>
      <c r="I45" s="3">
        <f t="shared" si="14"/>
        <v>22.884442538879668</v>
      </c>
      <c r="J45" s="3">
        <f t="shared" si="14"/>
        <v>21.498166855872203</v>
      </c>
      <c r="K45" s="3">
        <f t="shared" si="14"/>
        <v>19.954979277946915</v>
      </c>
      <c r="L45" s="3">
        <f t="shared" si="14"/>
        <v>18.330445310705869</v>
      </c>
      <c r="M45" s="3">
        <f t="shared" si="14"/>
        <v>10.837679778243437</v>
      </c>
    </row>
    <row r="46" spans="1:13">
      <c r="D46" s="3"/>
    </row>
    <row r="47" spans="1:13"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4:13"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4:13"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4:13">
      <c r="D51" s="3"/>
    </row>
    <row r="52" spans="4:13">
      <c r="D52" s="3"/>
    </row>
    <row r="53" spans="4:13">
      <c r="D53" s="3"/>
    </row>
    <row r="54" spans="4:13">
      <c r="D54" s="3"/>
    </row>
    <row r="55" spans="4:13">
      <c r="D55" s="3"/>
    </row>
    <row r="56" spans="4:13">
      <c r="D56" s="3"/>
    </row>
    <row r="57" spans="4:13">
      <c r="D57" s="3"/>
    </row>
    <row r="58" spans="4:13">
      <c r="D58" s="3"/>
    </row>
  </sheetData>
  <sortState ref="B13:M20">
    <sortCondition ref="B13:B20"/>
  </sortState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6"/>
  <sheetViews>
    <sheetView zoomScale="85" zoomScaleNormal="85" workbookViewId="0"/>
  </sheetViews>
  <sheetFormatPr defaultRowHeight="15"/>
  <cols>
    <col min="1" max="1" width="15.85546875" style="1" bestFit="1" customWidth="1"/>
    <col min="2" max="2" width="25.7109375" style="1" bestFit="1" customWidth="1"/>
    <col min="3" max="3" width="107" style="1" bestFit="1" customWidth="1"/>
    <col min="4" max="4" width="23" style="1" bestFit="1" customWidth="1"/>
    <col min="5" max="14" width="12.140625" style="1" bestFit="1" customWidth="1"/>
    <col min="15" max="15" width="12.5703125" style="1" bestFit="1" customWidth="1"/>
    <col min="16" max="20" width="12.140625" style="1" bestFit="1" customWidth="1"/>
    <col min="21" max="21" width="12.140625" style="1" customWidth="1"/>
    <col min="22" max="24" width="12.5703125" style="1" bestFit="1" customWidth="1"/>
    <col min="25" max="28" width="12.140625" style="1" bestFit="1" customWidth="1"/>
    <col min="29" max="29" width="12" style="1" bestFit="1" customWidth="1"/>
    <col min="30" max="16384" width="9.140625" style="1"/>
  </cols>
  <sheetData>
    <row r="1" spans="1:29">
      <c r="A1" s="1" t="s">
        <v>2989</v>
      </c>
      <c r="B1" s="1" t="s">
        <v>2988</v>
      </c>
    </row>
    <row r="2" spans="1:29">
      <c r="A2" s="1" t="s">
        <v>2987</v>
      </c>
      <c r="B2" s="5">
        <v>42522</v>
      </c>
    </row>
    <row r="4" spans="1:29">
      <c r="A4" s="1" t="s">
        <v>2986</v>
      </c>
      <c r="B4" s="1" t="s">
        <v>2985</v>
      </c>
      <c r="C4" s="1" t="s">
        <v>46</v>
      </c>
      <c r="D4" s="1" t="s">
        <v>2984</v>
      </c>
      <c r="E4" s="1" t="s">
        <v>77</v>
      </c>
      <c r="F4" s="1" t="s">
        <v>78</v>
      </c>
      <c r="G4" s="1" t="s">
        <v>79</v>
      </c>
      <c r="H4" s="1" t="s">
        <v>80</v>
      </c>
      <c r="I4" s="1" t="s">
        <v>81</v>
      </c>
      <c r="J4" s="1" t="s">
        <v>82</v>
      </c>
      <c r="K4" s="1" t="s">
        <v>83</v>
      </c>
      <c r="L4" s="1" t="s">
        <v>84</v>
      </c>
      <c r="M4" s="1" t="s">
        <v>85</v>
      </c>
      <c r="N4" s="1" t="s">
        <v>86</v>
      </c>
      <c r="O4" s="1" t="s">
        <v>87</v>
      </c>
      <c r="P4" s="1" t="s">
        <v>88</v>
      </c>
      <c r="Q4" s="1" t="s">
        <v>89</v>
      </c>
      <c r="R4" s="1" t="s">
        <v>90</v>
      </c>
      <c r="S4" s="1" t="s">
        <v>91</v>
      </c>
      <c r="T4" s="1" t="s">
        <v>92</v>
      </c>
      <c r="U4" s="1" t="s">
        <v>93</v>
      </c>
      <c r="V4" s="1" t="s">
        <v>94</v>
      </c>
      <c r="W4" s="1" t="s">
        <v>95</v>
      </c>
      <c r="X4" s="1" t="s">
        <v>96</v>
      </c>
      <c r="Y4" s="1" t="s">
        <v>97</v>
      </c>
      <c r="Z4" s="1" t="s">
        <v>98</v>
      </c>
      <c r="AA4" s="1" t="s">
        <v>2983</v>
      </c>
      <c r="AB4" s="1" t="s">
        <v>2982</v>
      </c>
      <c r="AC4" s="1" t="s">
        <v>2981</v>
      </c>
    </row>
    <row r="5" spans="1:29" ht="15" customHeight="1">
      <c r="A5" s="1" t="s">
        <v>133</v>
      </c>
      <c r="B5" s="1" t="s">
        <v>141</v>
      </c>
      <c r="C5" s="1" t="s">
        <v>1363</v>
      </c>
      <c r="D5" s="1" t="s">
        <v>1362</v>
      </c>
      <c r="E5" s="1">
        <v>301.31239905286048</v>
      </c>
      <c r="F5" s="1">
        <v>313.45342346015303</v>
      </c>
      <c r="G5" s="1">
        <v>334.54617410558984</v>
      </c>
      <c r="H5" s="1">
        <v>355.35256501339597</v>
      </c>
      <c r="I5" s="1">
        <v>380.31830522087483</v>
      </c>
      <c r="J5" s="1">
        <v>409.82649749803079</v>
      </c>
      <c r="K5" s="1">
        <v>440.99170333306012</v>
      </c>
      <c r="L5" s="1">
        <v>469.5591147678158</v>
      </c>
      <c r="M5" s="1">
        <v>489.06169712025627</v>
      </c>
      <c r="N5" s="1">
        <v>504.77857001657793</v>
      </c>
      <c r="O5" s="1">
        <v>531.85839666916149</v>
      </c>
      <c r="P5" s="1">
        <v>557.68670770379799</v>
      </c>
      <c r="Q5" s="1">
        <v>586.09955006530708</v>
      </c>
      <c r="R5" s="1">
        <v>619.29610393429334</v>
      </c>
      <c r="S5" s="1">
        <v>658.04453433695392</v>
      </c>
      <c r="T5" s="1">
        <v>699.49977897636325</v>
      </c>
      <c r="U5" s="1">
        <v>740.05509801181665</v>
      </c>
      <c r="V5" s="1">
        <v>784.27620526537987</v>
      </c>
      <c r="W5" s="1">
        <v>819.91615824292592</v>
      </c>
      <c r="X5" s="1">
        <v>855.07004771290747</v>
      </c>
      <c r="Y5" s="1">
        <v>900.49369266672272</v>
      </c>
      <c r="Z5" s="1">
        <v>946.5846601417071</v>
      </c>
      <c r="AA5" s="1">
        <v>985.6107384577632</v>
      </c>
      <c r="AB5" s="1">
        <v>1028.0487962315074</v>
      </c>
      <c r="AC5" s="1">
        <v>1077.9221576187426</v>
      </c>
    </row>
    <row r="6" spans="1:29" ht="15" customHeight="1">
      <c r="A6" s="1" t="s">
        <v>133</v>
      </c>
      <c r="B6" s="1" t="s">
        <v>141</v>
      </c>
      <c r="C6" s="1" t="s">
        <v>1361</v>
      </c>
      <c r="D6" s="1" t="s">
        <v>1360</v>
      </c>
      <c r="E6" s="1">
        <v>3.1224958476514502</v>
      </c>
      <c r="F6" s="1">
        <v>4.0293809499563906</v>
      </c>
      <c r="G6" s="1">
        <v>6.7291498726024201</v>
      </c>
      <c r="H6" s="1">
        <v>6.2192882532380054</v>
      </c>
      <c r="I6" s="1">
        <v>7.0256254394949167</v>
      </c>
      <c r="J6" s="1">
        <v>7.7588146224039036</v>
      </c>
      <c r="K6" s="1">
        <v>7.6044877589153401</v>
      </c>
      <c r="L6" s="1">
        <v>6.4779929460895289</v>
      </c>
      <c r="M6" s="1">
        <v>4.1533817019150092</v>
      </c>
      <c r="N6" s="1">
        <v>3.213678967064368</v>
      </c>
      <c r="O6" s="1">
        <v>5.3646941968424215</v>
      </c>
      <c r="P6" s="1">
        <v>4.8562382762761729</v>
      </c>
      <c r="Q6" s="1">
        <v>5.0947677197642491</v>
      </c>
      <c r="R6" s="1">
        <v>5.6639787328427929</v>
      </c>
      <c r="S6" s="1">
        <v>6.2568503429131255</v>
      </c>
      <c r="T6" s="1">
        <v>6.2997627783930596</v>
      </c>
      <c r="U6" s="1">
        <v>5.7977600929054631</v>
      </c>
      <c r="V6" s="1">
        <v>5.9753803969953907</v>
      </c>
      <c r="W6" s="1">
        <v>4.5443113967083235</v>
      </c>
      <c r="X6" s="1">
        <v>4.2874980711827817</v>
      </c>
      <c r="Y6" s="1">
        <v>5.3122717928562508</v>
      </c>
      <c r="Z6" s="1">
        <v>5.1184109172925503</v>
      </c>
      <c r="AA6" s="1">
        <v>4.1228302083633963</v>
      </c>
      <c r="AB6" s="1">
        <v>4.3057625204194494</v>
      </c>
      <c r="AC6" s="1">
        <v>4.8512640226859673</v>
      </c>
    </row>
    <row r="7" spans="1:29" ht="15" customHeight="1">
      <c r="A7" s="1" t="s">
        <v>133</v>
      </c>
      <c r="B7" s="1" t="s">
        <v>141</v>
      </c>
      <c r="C7" s="1" t="s">
        <v>2019</v>
      </c>
      <c r="D7" s="1" t="s">
        <v>2018</v>
      </c>
      <c r="K7" s="1">
        <v>5.6750000000000096</v>
      </c>
      <c r="L7" s="1">
        <v>3.2095260626136799</v>
      </c>
      <c r="M7" s="1">
        <v>7.2661980440097498</v>
      </c>
      <c r="N7" s="1">
        <v>4.1171023577171901</v>
      </c>
      <c r="O7" s="1">
        <v>-1.71033727851104</v>
      </c>
      <c r="P7" s="1">
        <v>-0.43154451172824598</v>
      </c>
      <c r="Q7" s="1">
        <v>3.8308283816847801</v>
      </c>
      <c r="R7" s="1">
        <v>3.2198899531281802</v>
      </c>
      <c r="S7" s="1">
        <v>7.7591312931885499</v>
      </c>
      <c r="T7" s="1">
        <v>8.2814217662147502</v>
      </c>
      <c r="U7" s="1">
        <v>7.3857868020304496</v>
      </c>
      <c r="V7" s="1">
        <v>8.3037894902698905</v>
      </c>
      <c r="W7" s="1">
        <v>23.116316287190301</v>
      </c>
      <c r="X7" s="1">
        <v>7.0545584990910504</v>
      </c>
      <c r="Y7" s="1">
        <v>8.8616003609539309</v>
      </c>
      <c r="Z7" s="1">
        <v>18.6774771205401</v>
      </c>
      <c r="AA7" s="1">
        <v>9.0942160785740196</v>
      </c>
      <c r="AB7" s="1">
        <v>6.5922558981653596</v>
      </c>
      <c r="AC7" s="1">
        <v>4.0858999407279502</v>
      </c>
    </row>
    <row r="8" spans="1:29" ht="15" customHeight="1">
      <c r="A8" s="1" t="s">
        <v>133</v>
      </c>
      <c r="B8" s="1" t="s">
        <v>141</v>
      </c>
      <c r="C8" s="1" t="s">
        <v>1515</v>
      </c>
      <c r="D8" s="1" t="s">
        <v>1514</v>
      </c>
      <c r="E8" s="1">
        <v>0.99546270062398889</v>
      </c>
      <c r="F8" s="1">
        <v>2.1760291487406818</v>
      </c>
      <c r="G8" s="1">
        <v>6.8783967491263525</v>
      </c>
      <c r="H8" s="1">
        <v>3.2788979392753816</v>
      </c>
      <c r="I8" s="1">
        <v>3.3669001026371888</v>
      </c>
      <c r="J8" s="1">
        <v>4.8010939040739657</v>
      </c>
      <c r="K8" s="1">
        <v>4.399928633331939</v>
      </c>
      <c r="L8" s="1">
        <v>4.261966257082193</v>
      </c>
      <c r="M8" s="1">
        <v>3.5903144314615218</v>
      </c>
      <c r="N8" s="1">
        <v>5.2345083970902095</v>
      </c>
      <c r="O8" s="1">
        <v>4.634211842439683</v>
      </c>
      <c r="P8" s="1">
        <v>3.1715750988352056</v>
      </c>
      <c r="Q8" s="1">
        <v>4.186935252588313</v>
      </c>
      <c r="R8" s="1">
        <v>3.7134475003868914</v>
      </c>
      <c r="S8" s="1">
        <v>4.4579900630188831</v>
      </c>
      <c r="T8" s="1">
        <v>4.1893218489668129</v>
      </c>
      <c r="U8" s="1">
        <v>3.7980111490004731</v>
      </c>
      <c r="V8" s="1">
        <v>3.9552484184907968</v>
      </c>
      <c r="W8" s="1">
        <v>4.6922858571795558</v>
      </c>
      <c r="X8" s="1">
        <v>1.9098181592823522</v>
      </c>
      <c r="Y8" s="1">
        <v>3.2912040298182177</v>
      </c>
      <c r="Z8" s="1">
        <v>4.0230886036202804</v>
      </c>
      <c r="AA8" s="1">
        <v>2.6805990845354444</v>
      </c>
      <c r="AB8" s="1">
        <v>2.6390975026067167</v>
      </c>
      <c r="AC8" s="1">
        <v>3.4949262147436286</v>
      </c>
    </row>
    <row r="9" spans="1:29">
      <c r="A9" s="1" t="s">
        <v>133</v>
      </c>
      <c r="B9" s="1" t="s">
        <v>141</v>
      </c>
      <c r="C9" s="1" t="s">
        <v>1469</v>
      </c>
      <c r="D9" s="1" t="s">
        <v>1468</v>
      </c>
      <c r="E9" s="1">
        <v>10.217489866201745</v>
      </c>
      <c r="F9" s="1">
        <v>7.7411010802053539</v>
      </c>
      <c r="G9" s="1">
        <v>7.4599386068849469</v>
      </c>
      <c r="H9" s="1">
        <v>8.6248787373845062</v>
      </c>
      <c r="I9" s="1">
        <v>9.5747935508420312</v>
      </c>
      <c r="J9" s="1">
        <v>9.8326234778870543</v>
      </c>
      <c r="K9" s="1">
        <v>8.8006673454551958</v>
      </c>
      <c r="L9" s="1">
        <v>7.1754717962482175</v>
      </c>
      <c r="M9" s="1">
        <v>5.0390958908794516</v>
      </c>
      <c r="N9" s="1">
        <v>2.2521598072803926</v>
      </c>
      <c r="O9" s="1">
        <v>5.3163125795618669</v>
      </c>
      <c r="P9" s="1">
        <v>5.9859625302484574</v>
      </c>
      <c r="Q9" s="1">
        <v>6.7818393326845268</v>
      </c>
      <c r="R9" s="1">
        <v>6.5411355847915189</v>
      </c>
      <c r="S9" s="1">
        <v>7.0914192827759024</v>
      </c>
      <c r="V9" s="1">
        <v>8.5374604473697815</v>
      </c>
      <c r="W9" s="1">
        <v>7.5531388107473703</v>
      </c>
      <c r="X9" s="1">
        <v>6.5471179695812509</v>
      </c>
      <c r="Y9" s="1">
        <v>7.1914967562557877</v>
      </c>
      <c r="Z9" s="1">
        <v>6.8266043573978408</v>
      </c>
      <c r="AA9" s="1">
        <v>5.9012061405727394</v>
      </c>
      <c r="AB9" s="1">
        <v>6.5700076043302573</v>
      </c>
      <c r="AC9" s="1">
        <v>5.9621978494816403</v>
      </c>
    </row>
    <row r="10" spans="1:29" ht="15" customHeight="1">
      <c r="A10" s="1" t="s">
        <v>133</v>
      </c>
      <c r="B10" s="1" t="s">
        <v>141</v>
      </c>
      <c r="C10" s="1" t="s">
        <v>1491</v>
      </c>
      <c r="D10" s="1" t="s">
        <v>1490</v>
      </c>
      <c r="E10" s="1">
        <v>2.2656601283970872</v>
      </c>
      <c r="F10" s="1">
        <v>7.7119907844437847</v>
      </c>
      <c r="G10" s="1">
        <v>12.788190636556806</v>
      </c>
      <c r="H10" s="1">
        <v>12.624201921889338</v>
      </c>
      <c r="I10" s="1">
        <v>13.389365657421635</v>
      </c>
      <c r="J10" s="1">
        <v>13.601084106308178</v>
      </c>
      <c r="K10" s="1">
        <v>14.459431230888669</v>
      </c>
      <c r="L10" s="1">
        <v>12.620871169302589</v>
      </c>
      <c r="M10" s="1">
        <v>8.3339909451614318</v>
      </c>
      <c r="N10" s="1">
        <v>7.6843115665673878</v>
      </c>
      <c r="O10" s="1">
        <v>10.069626391722352</v>
      </c>
      <c r="P10" s="1">
        <v>8.5695664707283044</v>
      </c>
      <c r="Q10" s="1">
        <v>7.241839481716454</v>
      </c>
      <c r="R10" s="1">
        <v>9.3802208022596858</v>
      </c>
      <c r="S10" s="1">
        <v>9.9272130347322474</v>
      </c>
      <c r="T10" s="1">
        <v>8.419427961625388</v>
      </c>
      <c r="U10" s="1">
        <v>7.2899807767259546</v>
      </c>
      <c r="V10" s="1">
        <v>7.3640284580502424</v>
      </c>
      <c r="W10" s="1">
        <v>4.1333392592677569</v>
      </c>
      <c r="X10" s="1">
        <v>5.9758043531237206</v>
      </c>
      <c r="Y10" s="1">
        <v>7.1675503064049479</v>
      </c>
      <c r="Z10" s="1">
        <v>6.6783528750012096</v>
      </c>
      <c r="AA10" s="1">
        <v>5.7498119305358983</v>
      </c>
      <c r="AB10" s="1">
        <v>5.4324558990406047</v>
      </c>
      <c r="AC10" s="1">
        <v>7.1416486435250164</v>
      </c>
    </row>
    <row r="11" spans="1:29">
      <c r="A11" s="1" t="s">
        <v>133</v>
      </c>
      <c r="B11" s="1" t="s">
        <v>141</v>
      </c>
      <c r="C11" s="1" t="s">
        <v>713</v>
      </c>
      <c r="D11" s="1" t="s">
        <v>712</v>
      </c>
      <c r="K11" s="1">
        <v>70</v>
      </c>
      <c r="L11" s="1">
        <v>65.300003051757798</v>
      </c>
      <c r="M11" s="1">
        <v>64.800003051757798</v>
      </c>
      <c r="N11" s="1">
        <v>65</v>
      </c>
      <c r="O11" s="1">
        <v>65.300003051757798</v>
      </c>
      <c r="P11" s="1">
        <v>64</v>
      </c>
      <c r="Q11" s="1">
        <v>62</v>
      </c>
      <c r="R11" s="1">
        <v>59.700000762939503</v>
      </c>
      <c r="S11" s="1">
        <v>57.900001525878899</v>
      </c>
      <c r="U11" s="1">
        <v>51.700000762939503</v>
      </c>
      <c r="AA11" s="1">
        <v>47.400001525878899</v>
      </c>
      <c r="AB11" s="1">
        <v>46.799999237060497</v>
      </c>
    </row>
    <row r="12" spans="1:29">
      <c r="A12" s="1" t="s">
        <v>133</v>
      </c>
      <c r="B12" s="1" t="s">
        <v>141</v>
      </c>
      <c r="C12" s="1" t="s">
        <v>613</v>
      </c>
      <c r="D12" s="1" t="s">
        <v>612</v>
      </c>
      <c r="K12" s="1">
        <v>19.399999618530298</v>
      </c>
      <c r="L12" s="1">
        <v>22</v>
      </c>
      <c r="M12" s="1">
        <v>23.700000762939499</v>
      </c>
      <c r="N12" s="1">
        <v>23</v>
      </c>
      <c r="O12" s="1">
        <v>22.299999237060501</v>
      </c>
      <c r="P12" s="1">
        <v>22.100000381469702</v>
      </c>
      <c r="Q12" s="1">
        <v>23.299999237060501</v>
      </c>
      <c r="R12" s="1">
        <v>23.899999618530298</v>
      </c>
      <c r="S12" s="1">
        <v>24.799999237060501</v>
      </c>
      <c r="U12" s="1">
        <v>28.200000762939499</v>
      </c>
      <c r="AA12" s="1">
        <v>31.5</v>
      </c>
      <c r="AB12" s="1">
        <v>32</v>
      </c>
    </row>
    <row r="13" spans="1:29">
      <c r="A13" s="1" t="s">
        <v>133</v>
      </c>
      <c r="B13" s="1" t="s">
        <v>141</v>
      </c>
      <c r="C13" s="1" t="s">
        <v>643</v>
      </c>
      <c r="D13" s="1" t="s">
        <v>642</v>
      </c>
      <c r="K13" s="1">
        <v>10.6000003814697</v>
      </c>
      <c r="L13" s="1">
        <v>12.699999809265099</v>
      </c>
      <c r="M13" s="1">
        <v>11.6000003814697</v>
      </c>
      <c r="N13" s="1">
        <v>12</v>
      </c>
      <c r="O13" s="1">
        <v>12.3999996185303</v>
      </c>
      <c r="P13" s="1">
        <v>13.8999996185303</v>
      </c>
      <c r="Q13" s="1">
        <v>14.699999809265099</v>
      </c>
      <c r="R13" s="1">
        <v>16.399999618530298</v>
      </c>
      <c r="S13" s="1">
        <v>17.399999618530298</v>
      </c>
      <c r="U13" s="1">
        <v>20.200000762939499</v>
      </c>
      <c r="AA13" s="1">
        <v>21.100000381469702</v>
      </c>
      <c r="AB13" s="1">
        <v>21.200000762939499</v>
      </c>
    </row>
    <row r="14" spans="1:29" ht="15" customHeight="1">
      <c r="A14" s="1" t="s">
        <v>133</v>
      </c>
      <c r="B14" s="1" t="s">
        <v>141</v>
      </c>
      <c r="C14" s="1" t="s">
        <v>1511</v>
      </c>
      <c r="D14" s="1" t="s">
        <v>1510</v>
      </c>
      <c r="E14" s="1">
        <v>38.736743654292489</v>
      </c>
      <c r="F14" s="1">
        <v>40.489132604111219</v>
      </c>
      <c r="G14" s="1">
        <v>33.938587817476964</v>
      </c>
      <c r="H14" s="1">
        <v>29.86995199837142</v>
      </c>
      <c r="I14" s="1">
        <v>27.427828015250022</v>
      </c>
      <c r="J14" s="1">
        <v>27.182690262427155</v>
      </c>
      <c r="K14" s="1">
        <v>27.758825390134984</v>
      </c>
      <c r="L14" s="1">
        <v>25.771706017129237</v>
      </c>
      <c r="M14" s="1">
        <v>25.779395109941351</v>
      </c>
      <c r="N14" s="1">
        <v>25.434439811392739</v>
      </c>
      <c r="O14" s="1">
        <v>22.734921507492562</v>
      </c>
      <c r="P14" s="1">
        <v>21.524772404078735</v>
      </c>
      <c r="Q14" s="1">
        <v>21.279351528478422</v>
      </c>
      <c r="R14" s="1">
        <v>20.872300475152596</v>
      </c>
      <c r="S14" s="1">
        <v>20.044408351237163</v>
      </c>
      <c r="T14" s="1">
        <v>19.299978884049359</v>
      </c>
      <c r="U14" s="1">
        <v>18.726785453552068</v>
      </c>
      <c r="V14" s="1">
        <v>18.655099701708977</v>
      </c>
      <c r="W14" s="1">
        <v>20.413143924650708</v>
      </c>
      <c r="X14" s="1">
        <v>19.16847046233918</v>
      </c>
      <c r="Y14" s="1">
        <v>18.891542792103913</v>
      </c>
      <c r="Z14" s="1">
        <v>20.079456638611511</v>
      </c>
      <c r="AA14" s="1">
        <v>19.669817672232771</v>
      </c>
      <c r="AB14" s="1">
        <v>18.380324875804281</v>
      </c>
      <c r="AC14" s="1">
        <v>18.115974784248078</v>
      </c>
    </row>
    <row r="15" spans="1:29" ht="15" customHeight="1">
      <c r="A15" s="1" t="s">
        <v>133</v>
      </c>
      <c r="B15" s="1" t="s">
        <v>141</v>
      </c>
      <c r="C15" s="1" t="s">
        <v>1465</v>
      </c>
      <c r="D15" s="1" t="s">
        <v>1464</v>
      </c>
      <c r="E15" s="1">
        <v>38.588960787378568</v>
      </c>
      <c r="F15" s="1">
        <v>35.716428371356827</v>
      </c>
      <c r="G15" s="1">
        <v>38.797813461200256</v>
      </c>
      <c r="H15" s="1">
        <v>41.229733846004365</v>
      </c>
      <c r="I15" s="1">
        <v>43.703718739243698</v>
      </c>
      <c r="J15" s="1">
        <v>44.061390779433424</v>
      </c>
      <c r="K15" s="1">
        <v>42.510917161204816</v>
      </c>
      <c r="L15" s="1">
        <v>42.15347961535516</v>
      </c>
      <c r="M15" s="1">
        <v>41.727951952454006</v>
      </c>
      <c r="N15" s="1">
        <v>40.070805926566251</v>
      </c>
      <c r="O15" s="1">
        <v>43.067019718593556</v>
      </c>
      <c r="P15" s="1">
        <v>43.01529236767108</v>
      </c>
      <c r="Q15" s="1">
        <v>43.021428879403267</v>
      </c>
      <c r="R15" s="1">
        <v>42.454462027036001</v>
      </c>
      <c r="S15" s="1">
        <v>42.506733210662119</v>
      </c>
      <c r="T15" s="1">
        <v>42.568881215666067</v>
      </c>
      <c r="U15" s="1">
        <v>42.688483512549865</v>
      </c>
      <c r="V15" s="1">
        <v>42.83327545038415</v>
      </c>
      <c r="W15" s="1">
        <v>42.509159696469226</v>
      </c>
      <c r="X15" s="1">
        <v>43.443322492134421</v>
      </c>
      <c r="Y15" s="1">
        <v>42.879970043951602</v>
      </c>
      <c r="Z15" s="1">
        <v>42.021546965499603</v>
      </c>
      <c r="AA15" s="1">
        <v>41.704291495181359</v>
      </c>
      <c r="AB15" s="1">
        <v>43.313323635381565</v>
      </c>
      <c r="AC15" s="1">
        <v>43.38129682751223</v>
      </c>
    </row>
    <row r="16" spans="1:29" ht="15" customHeight="1">
      <c r="A16" s="1" t="s">
        <v>133</v>
      </c>
      <c r="B16" s="1" t="s">
        <v>141</v>
      </c>
      <c r="C16" s="1" t="s">
        <v>1487</v>
      </c>
      <c r="D16" s="1" t="s">
        <v>1486</v>
      </c>
      <c r="E16" s="1">
        <v>22.674295558328946</v>
      </c>
      <c r="F16" s="1">
        <v>23.794439024531957</v>
      </c>
      <c r="G16" s="1">
        <v>27.263598721413246</v>
      </c>
      <c r="H16" s="1">
        <v>28.900311165206645</v>
      </c>
      <c r="I16" s="1">
        <v>28.86845089620595</v>
      </c>
      <c r="J16" s="1">
        <v>28.755920790575722</v>
      </c>
      <c r="K16" s="1">
        <v>29.73025744869696</v>
      </c>
      <c r="L16" s="1">
        <v>32.0748143675156</v>
      </c>
      <c r="M16" s="1">
        <v>32.491266731689137</v>
      </c>
      <c r="N16" s="1">
        <v>34.494752164586806</v>
      </c>
      <c r="O16" s="1">
        <v>34.198058773913878</v>
      </c>
      <c r="P16" s="1">
        <v>35.459935228250181</v>
      </c>
      <c r="Q16" s="1">
        <v>35.699219592118311</v>
      </c>
      <c r="R16" s="1">
        <v>36.6732374978114</v>
      </c>
      <c r="S16" s="1">
        <v>37.448858438100721</v>
      </c>
      <c r="T16" s="1">
        <v>38.131139900284573</v>
      </c>
      <c r="U16" s="1">
        <v>38.584731033898066</v>
      </c>
      <c r="V16" s="1">
        <v>38.511624847906873</v>
      </c>
      <c r="W16" s="1">
        <v>37.07769637888007</v>
      </c>
      <c r="X16" s="1">
        <v>37.3882070455264</v>
      </c>
      <c r="Y16" s="1">
        <v>38.228487163944486</v>
      </c>
      <c r="Z16" s="1">
        <v>37.898996395888886</v>
      </c>
      <c r="AA16" s="1">
        <v>38.625890832585867</v>
      </c>
      <c r="AB16" s="1">
        <v>38.306351488814158</v>
      </c>
      <c r="AC16" s="1">
        <v>38.502728388239696</v>
      </c>
    </row>
  </sheetData>
  <autoFilter ref="A4:AC10"/>
  <pageMargins left="0.7" right="0.7" top="0.75" bottom="0.75" header="0.3" footer="0.3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D1424"/>
  <sheetViews>
    <sheetView zoomScale="70" zoomScaleNormal="70" workbookViewId="0"/>
  </sheetViews>
  <sheetFormatPr defaultRowHeight="15"/>
  <cols>
    <col min="1" max="1" width="15.85546875" style="1" bestFit="1" customWidth="1"/>
    <col min="2" max="2" width="25.7109375" style="1" bestFit="1" customWidth="1"/>
    <col min="3" max="3" width="107" style="1" bestFit="1" customWidth="1"/>
    <col min="4" max="4" width="23" style="1" bestFit="1" customWidth="1"/>
    <col min="5" max="14" width="12.140625" style="1" bestFit="1" customWidth="1"/>
    <col min="15" max="15" width="12.5703125" style="1" bestFit="1" customWidth="1"/>
    <col min="16" max="21" width="12.140625" style="1" bestFit="1" customWidth="1"/>
    <col min="22" max="24" width="12.5703125" style="1" bestFit="1" customWidth="1"/>
    <col min="25" max="28" width="12.140625" style="1" bestFit="1" customWidth="1"/>
    <col min="29" max="29" width="12" style="1" bestFit="1" customWidth="1"/>
    <col min="30" max="30" width="12.140625" style="1" bestFit="1" customWidth="1"/>
    <col min="31" max="16384" width="9.140625" style="1"/>
  </cols>
  <sheetData>
    <row r="1" spans="1:30">
      <c r="A1" s="1" t="s">
        <v>2989</v>
      </c>
      <c r="B1" s="1" t="s">
        <v>2988</v>
      </c>
    </row>
    <row r="2" spans="1:30">
      <c r="A2" s="1" t="s">
        <v>2987</v>
      </c>
      <c r="B2" s="5">
        <v>42522</v>
      </c>
    </row>
    <row r="4" spans="1:30">
      <c r="A4" s="1" t="s">
        <v>2986</v>
      </c>
      <c r="B4" s="1" t="s">
        <v>2985</v>
      </c>
      <c r="C4" s="1" t="s">
        <v>46</v>
      </c>
      <c r="D4" s="1" t="s">
        <v>2984</v>
      </c>
      <c r="E4" s="1" t="s">
        <v>77</v>
      </c>
      <c r="F4" s="1" t="s">
        <v>78</v>
      </c>
      <c r="G4" s="1" t="s">
        <v>79</v>
      </c>
      <c r="H4" s="1" t="s">
        <v>80</v>
      </c>
      <c r="I4" s="1" t="s">
        <v>81</v>
      </c>
      <c r="J4" s="1" t="s">
        <v>82</v>
      </c>
      <c r="K4" s="1" t="s">
        <v>83</v>
      </c>
      <c r="L4" s="1" t="s">
        <v>84</v>
      </c>
      <c r="M4" s="1" t="s">
        <v>85</v>
      </c>
      <c r="N4" s="1" t="s">
        <v>86</v>
      </c>
      <c r="O4" s="1" t="s">
        <v>87</v>
      </c>
      <c r="P4" s="1" t="s">
        <v>88</v>
      </c>
      <c r="Q4" s="1" t="s">
        <v>89</v>
      </c>
      <c r="R4" s="1" t="s">
        <v>90</v>
      </c>
      <c r="S4" s="1" t="s">
        <v>91</v>
      </c>
      <c r="T4" s="1" t="s">
        <v>92</v>
      </c>
      <c r="U4" s="1" t="s">
        <v>93</v>
      </c>
      <c r="V4" s="1" t="s">
        <v>94</v>
      </c>
      <c r="W4" s="1" t="s">
        <v>95</v>
      </c>
      <c r="X4" s="1" t="s">
        <v>96</v>
      </c>
      <c r="Y4" s="1" t="s">
        <v>97</v>
      </c>
      <c r="Z4" s="1" t="s">
        <v>98</v>
      </c>
      <c r="AA4" s="1" t="s">
        <v>2983</v>
      </c>
      <c r="AB4" s="1" t="s">
        <v>2982</v>
      </c>
      <c r="AC4" s="1" t="s">
        <v>2981</v>
      </c>
      <c r="AD4" s="1" t="s">
        <v>2980</v>
      </c>
    </row>
    <row r="5" spans="1:30" customFormat="1" hidden="1">
      <c r="A5" t="s">
        <v>133</v>
      </c>
      <c r="B5" t="s">
        <v>141</v>
      </c>
      <c r="C5" t="s">
        <v>2979</v>
      </c>
      <c r="D5" t="s">
        <v>2978</v>
      </c>
      <c r="E5">
        <v>25086</v>
      </c>
      <c r="F5">
        <v>35375</v>
      </c>
      <c r="G5">
        <v>37627</v>
      </c>
      <c r="H5">
        <v>45776</v>
      </c>
      <c r="I5">
        <v>89106</v>
      </c>
      <c r="J5">
        <v>97817</v>
      </c>
      <c r="K5">
        <v>109501</v>
      </c>
      <c r="L5">
        <v>115487</v>
      </c>
      <c r="M5">
        <v>122958</v>
      </c>
      <c r="N5">
        <v>145850</v>
      </c>
      <c r="O5">
        <v>162746</v>
      </c>
    </row>
    <row r="6" spans="1:30" customFormat="1" hidden="1">
      <c r="A6" t="s">
        <v>133</v>
      </c>
      <c r="B6" t="s">
        <v>141</v>
      </c>
      <c r="C6" t="s">
        <v>2977</v>
      </c>
      <c r="D6" t="s">
        <v>2976</v>
      </c>
      <c r="Q6">
        <v>844.06692946406099</v>
      </c>
      <c r="R6">
        <v>820.87783547417337</v>
      </c>
      <c r="S6">
        <v>326.26594448273448</v>
      </c>
      <c r="T6">
        <v>291.60855073191556</v>
      </c>
      <c r="U6">
        <v>339.37395362091689</v>
      </c>
      <c r="V6">
        <v>336.58891159012052</v>
      </c>
      <c r="W6">
        <v>299.08897519832311</v>
      </c>
      <c r="X6">
        <v>402.21539502240768</v>
      </c>
      <c r="Y6">
        <v>316.73696704099331</v>
      </c>
      <c r="Z6">
        <v>299.0185315167767</v>
      </c>
      <c r="AA6">
        <v>259.29415487348473</v>
      </c>
      <c r="AB6">
        <v>317.1415711297625</v>
      </c>
    </row>
    <row r="7" spans="1:30" customFormat="1" hidden="1">
      <c r="A7" t="s">
        <v>133</v>
      </c>
      <c r="B7" t="s">
        <v>141</v>
      </c>
      <c r="C7" t="s">
        <v>2975</v>
      </c>
      <c r="D7" t="s">
        <v>2974</v>
      </c>
      <c r="Q7">
        <v>304.96393939393937</v>
      </c>
      <c r="R7">
        <v>342.302689560857</v>
      </c>
      <c r="S7">
        <v>403.90710255815753</v>
      </c>
      <c r="T7">
        <v>292.26533501100977</v>
      </c>
      <c r="U7">
        <v>300.1652488972905</v>
      </c>
      <c r="V7">
        <v>353.00652973247117</v>
      </c>
      <c r="W7">
        <v>305.69868682849182</v>
      </c>
      <c r="X7">
        <v>407.72</v>
      </c>
      <c r="Y7">
        <v>323.33975394556978</v>
      </c>
      <c r="Z7">
        <v>311.45611047755926</v>
      </c>
      <c r="AA7">
        <v>295.99613875568286</v>
      </c>
      <c r="AB7">
        <v>373.76144785084642</v>
      </c>
    </row>
    <row r="8" spans="1:30" customFormat="1" hidden="1">
      <c r="A8" t="s">
        <v>133</v>
      </c>
      <c r="B8" t="s">
        <v>141</v>
      </c>
      <c r="C8" t="s">
        <v>2973</v>
      </c>
      <c r="D8" t="s">
        <v>2972</v>
      </c>
      <c r="E8">
        <v>67260</v>
      </c>
      <c r="F8">
        <v>67510</v>
      </c>
      <c r="G8">
        <v>70250</v>
      </c>
      <c r="H8">
        <v>70870</v>
      </c>
      <c r="I8">
        <v>71400</v>
      </c>
      <c r="J8">
        <v>70790</v>
      </c>
      <c r="K8">
        <v>76820</v>
      </c>
      <c r="L8">
        <v>78440</v>
      </c>
      <c r="M8">
        <v>80550</v>
      </c>
      <c r="N8">
        <v>84130</v>
      </c>
      <c r="O8">
        <v>87800</v>
      </c>
      <c r="P8">
        <v>94830</v>
      </c>
      <c r="Q8">
        <v>94550</v>
      </c>
      <c r="R8">
        <v>95370</v>
      </c>
      <c r="S8">
        <v>97956</v>
      </c>
      <c r="T8">
        <v>100541</v>
      </c>
      <c r="U8">
        <v>100780</v>
      </c>
      <c r="V8">
        <v>100626</v>
      </c>
      <c r="W8">
        <v>102408</v>
      </c>
      <c r="X8">
        <v>102920</v>
      </c>
      <c r="Y8">
        <v>107686</v>
      </c>
      <c r="Z8">
        <v>107933</v>
      </c>
      <c r="AA8">
        <v>108528</v>
      </c>
      <c r="AB8">
        <v>108737</v>
      </c>
    </row>
    <row r="9" spans="1:30" customFormat="1" hidden="1">
      <c r="A9" t="s">
        <v>133</v>
      </c>
      <c r="B9" t="s">
        <v>141</v>
      </c>
      <c r="C9" t="s">
        <v>2971</v>
      </c>
      <c r="D9" t="s">
        <v>2970</v>
      </c>
      <c r="E9">
        <v>20.664229315800792</v>
      </c>
      <c r="F9">
        <v>20.7410365909859</v>
      </c>
      <c r="G9">
        <v>21.582844327014655</v>
      </c>
      <c r="H9">
        <v>21.773326369473718</v>
      </c>
      <c r="I9">
        <v>21.93615779286614</v>
      </c>
      <c r="J9">
        <v>21.748748041414483</v>
      </c>
      <c r="K9">
        <v>23.601339518879229</v>
      </c>
      <c r="L9">
        <v>24.09905066207871</v>
      </c>
      <c r="M9">
        <v>24.747304064641</v>
      </c>
      <c r="N9">
        <v>25.847184245291714</v>
      </c>
      <c r="O9">
        <v>28.226065710795346</v>
      </c>
      <c r="P9">
        <v>30.483139927352216</v>
      </c>
      <c r="Q9">
        <v>30.445982933505071</v>
      </c>
      <c r="R9">
        <v>30.757570871093627</v>
      </c>
      <c r="S9">
        <v>31.59157609572032</v>
      </c>
      <c r="T9">
        <v>32.425258812526202</v>
      </c>
      <c r="U9">
        <v>32.502338181700907</v>
      </c>
      <c r="V9">
        <v>32.452671977295452</v>
      </c>
      <c r="W9">
        <v>33.027380913987166</v>
      </c>
      <c r="X9">
        <v>33.192504918244268</v>
      </c>
      <c r="Y9">
        <v>34.729577192246914</v>
      </c>
      <c r="Z9">
        <v>34.809236623988134</v>
      </c>
      <c r="AA9">
        <v>35.001128777372855</v>
      </c>
      <c r="AB9">
        <v>35.068532911923114</v>
      </c>
    </row>
    <row r="10" spans="1:30" customFormat="1" hidden="1">
      <c r="A10" t="s">
        <v>133</v>
      </c>
      <c r="B10" t="s">
        <v>141</v>
      </c>
      <c r="C10" t="s">
        <v>2969</v>
      </c>
      <c r="D10" t="s">
        <v>2968</v>
      </c>
      <c r="E10">
        <v>5339000</v>
      </c>
      <c r="F10">
        <v>5368000</v>
      </c>
      <c r="G10">
        <v>5506000</v>
      </c>
      <c r="H10">
        <v>5516000</v>
      </c>
      <c r="I10">
        <v>5464000</v>
      </c>
      <c r="J10">
        <v>5403000</v>
      </c>
      <c r="K10">
        <v>5554000</v>
      </c>
      <c r="L10">
        <v>5668000</v>
      </c>
      <c r="M10">
        <v>5763000</v>
      </c>
      <c r="N10">
        <v>6000000</v>
      </c>
      <c r="O10">
        <v>6200000</v>
      </c>
      <c r="P10">
        <v>6649000</v>
      </c>
      <c r="Q10">
        <v>6600000</v>
      </c>
      <c r="R10">
        <v>6581000</v>
      </c>
      <c r="S10">
        <v>6469500</v>
      </c>
      <c r="T10">
        <v>6358000</v>
      </c>
      <c r="U10">
        <v>6348000</v>
      </c>
      <c r="V10">
        <v>6309600</v>
      </c>
      <c r="W10">
        <v>6282500</v>
      </c>
      <c r="X10">
        <v>6300000</v>
      </c>
      <c r="Y10">
        <v>6437600</v>
      </c>
      <c r="Z10">
        <v>6401300</v>
      </c>
      <c r="AA10">
        <v>6422800</v>
      </c>
      <c r="AB10">
        <v>6409500</v>
      </c>
    </row>
    <row r="11" spans="1:30" customFormat="1" hidden="1">
      <c r="A11" t="s">
        <v>133</v>
      </c>
      <c r="B11" t="s">
        <v>141</v>
      </c>
      <c r="C11" t="s">
        <v>2967</v>
      </c>
      <c r="D11" t="s">
        <v>2966</v>
      </c>
      <c r="E11">
        <v>8.0873475953811683E-2</v>
      </c>
      <c r="F11">
        <v>7.9830583084482404E-2</v>
      </c>
      <c r="G11">
        <v>8.0438158600206575E-2</v>
      </c>
      <c r="H11">
        <v>7.9202234203705965E-2</v>
      </c>
      <c r="I11">
        <v>7.7148444394242108E-2</v>
      </c>
      <c r="J11">
        <v>7.504635706398316E-2</v>
      </c>
      <c r="K11">
        <v>7.5919225443465882E-2</v>
      </c>
      <c r="L11">
        <v>7.6278246030987706E-2</v>
      </c>
      <c r="M11">
        <v>7.6375332477208666E-2</v>
      </c>
      <c r="N11">
        <v>7.8332356354777685E-2</v>
      </c>
      <c r="O11">
        <v>7.9865105260920582E-2</v>
      </c>
      <c r="P11">
        <v>8.4570818043640014E-2</v>
      </c>
      <c r="Q11">
        <v>8.297951788900107E-2</v>
      </c>
      <c r="R11">
        <v>8.1784673047718706E-2</v>
      </c>
      <c r="S11">
        <v>7.9442362383405948E-2</v>
      </c>
      <c r="T11">
        <v>7.7167592524040526E-2</v>
      </c>
      <c r="U11">
        <v>7.6196237720738622E-2</v>
      </c>
      <c r="V11">
        <v>7.491940606873787E-2</v>
      </c>
      <c r="W11">
        <v>7.3808693036900241E-2</v>
      </c>
      <c r="X11">
        <v>7.3234524847428067E-2</v>
      </c>
      <c r="Y11">
        <v>7.4052857101774366E-2</v>
      </c>
      <c r="Z11">
        <v>7.2857707064510363E-2</v>
      </c>
      <c r="AA11">
        <v>7.2321336077793744E-2</v>
      </c>
      <c r="AB11">
        <v>7.1407483330455268E-2</v>
      </c>
    </row>
    <row r="12" spans="1:30" customFormat="1" hidden="1">
      <c r="A12" t="s">
        <v>133</v>
      </c>
      <c r="B12" t="s">
        <v>141</v>
      </c>
      <c r="C12" t="s">
        <v>2965</v>
      </c>
      <c r="D12" t="s">
        <v>2964</v>
      </c>
      <c r="E12">
        <v>16.402961688531136</v>
      </c>
      <c r="F12">
        <v>16.49205812774586</v>
      </c>
      <c r="G12">
        <v>16.916034286767641</v>
      </c>
      <c r="H12">
        <v>16.946757196841684</v>
      </c>
      <c r="I12">
        <v>16.786998064456665</v>
      </c>
      <c r="J12">
        <v>16.599588313005007</v>
      </c>
      <c r="K12">
        <v>17.063504255123046</v>
      </c>
      <c r="L12">
        <v>17.413745429967125</v>
      </c>
      <c r="M12">
        <v>17.705613075670527</v>
      </c>
      <c r="N12">
        <v>18.433746044425327</v>
      </c>
      <c r="O12">
        <v>19.931845946119719</v>
      </c>
      <c r="P12">
        <v>21.373236041017069</v>
      </c>
      <c r="Q12">
        <v>21.252616325873451</v>
      </c>
      <c r="R12">
        <v>21.224239687812428</v>
      </c>
      <c r="S12">
        <v>20.86464346760409</v>
      </c>
      <c r="T12">
        <v>20.505047247395751</v>
      </c>
      <c r="U12">
        <v>20.472796465314282</v>
      </c>
      <c r="V12">
        <v>20.348953462121454</v>
      </c>
      <c r="W12">
        <v>20.261553842680684</v>
      </c>
      <c r="X12">
        <v>20.317992711323249</v>
      </c>
      <c r="Y12">
        <v>20.761763472764212</v>
      </c>
      <c r="Z12">
        <v>20.644693133808495</v>
      </c>
      <c r="AA12">
        <v>20.714032315283646</v>
      </c>
      <c r="AB12">
        <v>20.671138775115296</v>
      </c>
    </row>
    <row r="13" spans="1:30" customFormat="1" hidden="1">
      <c r="A13" t="s">
        <v>133</v>
      </c>
      <c r="B13" t="s">
        <v>141</v>
      </c>
      <c r="C13" t="s">
        <v>2963</v>
      </c>
      <c r="D13" t="s">
        <v>2962</v>
      </c>
      <c r="E13">
        <v>6474600</v>
      </c>
      <c r="F13">
        <v>6750300</v>
      </c>
      <c r="G13">
        <v>6953400</v>
      </c>
      <c r="H13">
        <v>7055900</v>
      </c>
      <c r="I13">
        <v>7133300</v>
      </c>
      <c r="J13">
        <v>7322400</v>
      </c>
      <c r="K13">
        <v>7619000</v>
      </c>
      <c r="L13">
        <v>7762600</v>
      </c>
      <c r="M13">
        <v>8012400</v>
      </c>
      <c r="N13">
        <v>8347300</v>
      </c>
      <c r="O13">
        <v>8398412</v>
      </c>
      <c r="P13">
        <v>8224072</v>
      </c>
      <c r="Q13">
        <v>8322594</v>
      </c>
      <c r="R13">
        <v>8366800</v>
      </c>
      <c r="S13">
        <v>8437800</v>
      </c>
      <c r="T13">
        <v>8383400</v>
      </c>
      <c r="U13">
        <v>8359495</v>
      </c>
      <c r="V13">
        <v>8305085</v>
      </c>
      <c r="W13">
        <v>8842030</v>
      </c>
      <c r="X13">
        <v>8528027</v>
      </c>
      <c r="Y13">
        <v>8617435</v>
      </c>
      <c r="Z13">
        <v>8778345</v>
      </c>
      <c r="AA13">
        <v>8919116</v>
      </c>
      <c r="AB13">
        <v>9074835</v>
      </c>
      <c r="AC13">
        <v>8996724</v>
      </c>
    </row>
    <row r="14" spans="1:30" customFormat="1" hidden="1">
      <c r="A14" t="s">
        <v>133</v>
      </c>
      <c r="B14" t="s">
        <v>141</v>
      </c>
      <c r="C14" t="s">
        <v>2961</v>
      </c>
      <c r="D14" t="s">
        <v>2960</v>
      </c>
      <c r="E14">
        <v>3.2105441027374115</v>
      </c>
      <c r="F14">
        <v>3.2474115948262621</v>
      </c>
      <c r="G14">
        <v>3.6590985898184276</v>
      </c>
      <c r="H14">
        <v>3.8188577222034468</v>
      </c>
      <c r="I14">
        <v>4.1414482779808903</v>
      </c>
      <c r="J14">
        <v>4.1414482779808903</v>
      </c>
      <c r="K14">
        <v>4.4548219607361208</v>
      </c>
      <c r="L14">
        <v>4.7128944053580755</v>
      </c>
      <c r="M14">
        <v>5.0692801622169652</v>
      </c>
      <c r="N14">
        <v>5.4410273741128758</v>
      </c>
      <c r="O14">
        <v>6.2303092650935508</v>
      </c>
      <c r="P14">
        <v>7.0461924201999429</v>
      </c>
      <c r="Q14">
        <v>7.1260666559330224</v>
      </c>
      <c r="R14">
        <v>7.4628309736511103</v>
      </c>
      <c r="S14">
        <v>8.6564324184861476</v>
      </c>
      <c r="T14">
        <v>9.8497113555003715</v>
      </c>
      <c r="U14">
        <v>9.9590415067565381</v>
      </c>
      <c r="V14">
        <v>10.033218305543908</v>
      </c>
      <c r="W14">
        <v>10.695326861676396</v>
      </c>
      <c r="X14">
        <v>10.804011997290933</v>
      </c>
      <c r="Y14">
        <v>11.897313509852614</v>
      </c>
      <c r="Z14">
        <v>12.094043280549553</v>
      </c>
      <c r="AA14">
        <v>12.216596252459123</v>
      </c>
      <c r="AB14">
        <v>12.326893927177734</v>
      </c>
    </row>
    <row r="15" spans="1:30" customFormat="1" hidden="1">
      <c r="A15" t="s">
        <v>133</v>
      </c>
      <c r="B15" t="s">
        <v>141</v>
      </c>
      <c r="C15" t="s">
        <v>2959</v>
      </c>
      <c r="D15" t="s">
        <v>2958</v>
      </c>
      <c r="E15">
        <v>47580.917970000002</v>
      </c>
      <c r="O15">
        <v>47580.917970000002</v>
      </c>
      <c r="Y15">
        <v>47580.917970000002</v>
      </c>
    </row>
    <row r="16" spans="1:30" customFormat="1" hidden="1">
      <c r="A16" t="s">
        <v>133</v>
      </c>
      <c r="B16" t="s">
        <v>141</v>
      </c>
      <c r="C16" t="s">
        <v>2957</v>
      </c>
      <c r="D16" t="s">
        <v>2956</v>
      </c>
      <c r="E16">
        <v>14.60795907</v>
      </c>
      <c r="O16">
        <v>14.60795907</v>
      </c>
      <c r="Y16">
        <v>14.60795907</v>
      </c>
    </row>
    <row r="17" spans="1:30" customFormat="1" hidden="1">
      <c r="A17" t="s">
        <v>133</v>
      </c>
      <c r="B17" t="s">
        <v>141</v>
      </c>
      <c r="C17" t="s">
        <v>2955</v>
      </c>
      <c r="D17" t="s">
        <v>2954</v>
      </c>
      <c r="E17">
        <v>2598.7995609999998</v>
      </c>
      <c r="O17">
        <v>2598.7995609999998</v>
      </c>
      <c r="Y17">
        <v>2598.7995609999998</v>
      </c>
    </row>
    <row r="18" spans="1:30" customFormat="1" hidden="1">
      <c r="A18" t="s">
        <v>133</v>
      </c>
      <c r="B18" t="s">
        <v>141</v>
      </c>
      <c r="C18" t="s">
        <v>2953</v>
      </c>
      <c r="D18" t="s">
        <v>2952</v>
      </c>
      <c r="E18">
        <v>0.79786517899999998</v>
      </c>
      <c r="O18">
        <v>0.79786517899999998</v>
      </c>
      <c r="Y18">
        <v>0.79786517899999998</v>
      </c>
    </row>
    <row r="19" spans="1:30" customFormat="1" hidden="1">
      <c r="A19" t="s">
        <v>133</v>
      </c>
      <c r="B19" t="s">
        <v>141</v>
      </c>
      <c r="C19" t="s">
        <v>2951</v>
      </c>
      <c r="D19" t="s">
        <v>2950</v>
      </c>
      <c r="E19">
        <v>15.405824249</v>
      </c>
      <c r="O19">
        <v>15.405824249</v>
      </c>
      <c r="Y19">
        <v>15.405824249</v>
      </c>
    </row>
    <row r="20" spans="1:30" customFormat="1" hidden="1">
      <c r="A20" t="s">
        <v>133</v>
      </c>
      <c r="B20" t="s">
        <v>141</v>
      </c>
      <c r="C20" t="s">
        <v>2949</v>
      </c>
      <c r="D20" t="s">
        <v>2948</v>
      </c>
      <c r="E20">
        <v>93630</v>
      </c>
      <c r="F20">
        <v>95994</v>
      </c>
      <c r="G20">
        <v>98358</v>
      </c>
      <c r="H20">
        <v>100722</v>
      </c>
      <c r="I20">
        <v>103086</v>
      </c>
      <c r="J20">
        <v>105450</v>
      </c>
      <c r="K20">
        <v>107814</v>
      </c>
      <c r="L20">
        <v>110178</v>
      </c>
      <c r="M20">
        <v>112542</v>
      </c>
      <c r="N20">
        <v>114906</v>
      </c>
      <c r="O20">
        <v>117270</v>
      </c>
      <c r="P20">
        <v>119970</v>
      </c>
      <c r="Q20">
        <v>122670</v>
      </c>
      <c r="R20">
        <v>125370</v>
      </c>
      <c r="S20">
        <v>128070</v>
      </c>
      <c r="T20">
        <v>130770</v>
      </c>
      <c r="U20">
        <v>132872</v>
      </c>
      <c r="V20">
        <v>134974</v>
      </c>
      <c r="W20">
        <v>137076</v>
      </c>
      <c r="X20">
        <v>139178</v>
      </c>
      <c r="Y20">
        <v>141280</v>
      </c>
      <c r="Z20">
        <v>142570</v>
      </c>
      <c r="AA20">
        <v>143860</v>
      </c>
      <c r="AB20">
        <v>145150</v>
      </c>
      <c r="AC20">
        <v>147730</v>
      </c>
      <c r="AD20">
        <v>147730</v>
      </c>
    </row>
    <row r="21" spans="1:30" customFormat="1" hidden="1">
      <c r="A21" t="s">
        <v>133</v>
      </c>
      <c r="B21" t="s">
        <v>141</v>
      </c>
      <c r="C21" t="s">
        <v>2947</v>
      </c>
      <c r="D21" t="s">
        <v>2946</v>
      </c>
      <c r="E21">
        <v>28.765860702325725</v>
      </c>
      <c r="F21">
        <v>29.492150296476083</v>
      </c>
      <c r="G21">
        <v>30.218439890626442</v>
      </c>
      <c r="H21">
        <v>30.944729484776801</v>
      </c>
      <c r="I21">
        <v>31.671019078927152</v>
      </c>
      <c r="J21">
        <v>32.397308673077511</v>
      </c>
      <c r="K21">
        <v>33.123598267227869</v>
      </c>
      <c r="L21">
        <v>33.849887861378228</v>
      </c>
      <c r="M21">
        <v>34.576177455528587</v>
      </c>
      <c r="N21">
        <v>35.302467049678945</v>
      </c>
      <c r="O21">
        <v>37.700122162926768</v>
      </c>
      <c r="P21">
        <v>38.564402584461085</v>
      </c>
      <c r="Q21">
        <v>39.500885525680246</v>
      </c>
      <c r="R21">
        <v>40.432805495533266</v>
      </c>
      <c r="S21">
        <v>41.303576611732844</v>
      </c>
      <c r="T21">
        <v>42.174347727932407</v>
      </c>
      <c r="U21">
        <v>42.852259167284807</v>
      </c>
      <c r="V21">
        <v>43.530170606637206</v>
      </c>
      <c r="W21">
        <v>44.208082045989613</v>
      </c>
      <c r="X21">
        <v>44.88599348534202</v>
      </c>
      <c r="Y21">
        <v>45.563904924694427</v>
      </c>
      <c r="Z21">
        <v>45.979940013545331</v>
      </c>
      <c r="AA21">
        <v>46.395975102396228</v>
      </c>
      <c r="AB21">
        <v>46.81201019124714</v>
      </c>
      <c r="AC21">
        <v>47.644080368948948</v>
      </c>
      <c r="AD21">
        <v>47.644080368948948</v>
      </c>
    </row>
    <row r="22" spans="1:30" customFormat="1" hidden="1">
      <c r="A22" t="s">
        <v>133</v>
      </c>
      <c r="B22" t="s">
        <v>141</v>
      </c>
      <c r="C22" t="s">
        <v>2945</v>
      </c>
      <c r="D22" t="s">
        <v>2944</v>
      </c>
    </row>
    <row r="23" spans="1:30" customFormat="1" hidden="1">
      <c r="A23" t="s">
        <v>133</v>
      </c>
      <c r="B23" t="s">
        <v>141</v>
      </c>
      <c r="C23" t="s">
        <v>2943</v>
      </c>
      <c r="D23" t="s">
        <v>2942</v>
      </c>
      <c r="G23">
        <v>1821</v>
      </c>
      <c r="L23">
        <v>1821</v>
      </c>
      <c r="Q23">
        <v>1821</v>
      </c>
      <c r="V23">
        <v>1821</v>
      </c>
      <c r="AA23">
        <v>1821</v>
      </c>
      <c r="AC23">
        <v>1821</v>
      </c>
    </row>
    <row r="24" spans="1:30" customFormat="1" hidden="1">
      <c r="A24" t="s">
        <v>133</v>
      </c>
      <c r="B24" t="s">
        <v>141</v>
      </c>
      <c r="C24" t="s">
        <v>2941</v>
      </c>
      <c r="D24" t="s">
        <v>2940</v>
      </c>
      <c r="E24">
        <v>325490</v>
      </c>
      <c r="F24">
        <v>325490</v>
      </c>
      <c r="G24">
        <v>325490</v>
      </c>
      <c r="H24">
        <v>325490</v>
      </c>
      <c r="I24">
        <v>325490</v>
      </c>
      <c r="J24">
        <v>325490</v>
      </c>
      <c r="K24">
        <v>325490</v>
      </c>
      <c r="L24">
        <v>325490</v>
      </c>
      <c r="M24">
        <v>325490</v>
      </c>
      <c r="N24">
        <v>325490</v>
      </c>
      <c r="O24">
        <v>311060</v>
      </c>
      <c r="P24">
        <v>311090</v>
      </c>
      <c r="Q24">
        <v>310550</v>
      </c>
      <c r="R24">
        <v>310070</v>
      </c>
      <c r="S24">
        <v>310070</v>
      </c>
      <c r="T24">
        <v>310070</v>
      </c>
      <c r="U24">
        <v>310070</v>
      </c>
      <c r="V24">
        <v>310070</v>
      </c>
      <c r="W24">
        <v>310070</v>
      </c>
      <c r="X24">
        <v>310070</v>
      </c>
      <c r="Y24">
        <v>310070</v>
      </c>
      <c r="Z24">
        <v>310070</v>
      </c>
      <c r="AA24">
        <v>310070</v>
      </c>
      <c r="AB24">
        <v>310070</v>
      </c>
      <c r="AC24">
        <v>310070</v>
      </c>
      <c r="AD24">
        <v>310070</v>
      </c>
    </row>
    <row r="25" spans="1:30" customFormat="1" hidden="1">
      <c r="A25" t="s">
        <v>133</v>
      </c>
      <c r="B25" t="s">
        <v>141</v>
      </c>
      <c r="C25" t="s">
        <v>2939</v>
      </c>
      <c r="D25" t="s">
        <v>2938</v>
      </c>
      <c r="E25">
        <v>318130.09379999997</v>
      </c>
      <c r="O25">
        <v>318130.09379999997</v>
      </c>
      <c r="Y25">
        <v>318130.09379999997</v>
      </c>
    </row>
    <row r="26" spans="1:30" customFormat="1" hidden="1">
      <c r="A26" t="s">
        <v>133</v>
      </c>
      <c r="B26" t="s">
        <v>141</v>
      </c>
      <c r="C26" t="s">
        <v>2937</v>
      </c>
      <c r="D26" t="s">
        <v>2936</v>
      </c>
      <c r="E26">
        <v>7589.0415039999998</v>
      </c>
      <c r="O26">
        <v>7589.0415039999998</v>
      </c>
      <c r="Y26">
        <v>7589.0415039999998</v>
      </c>
    </row>
    <row r="27" spans="1:30" customFormat="1" hidden="1">
      <c r="A27" t="s">
        <v>133</v>
      </c>
      <c r="B27" t="s">
        <v>141</v>
      </c>
      <c r="C27" t="s">
        <v>2935</v>
      </c>
      <c r="D27" t="s">
        <v>2934</v>
      </c>
      <c r="E27">
        <v>46.98632702753325</v>
      </c>
      <c r="F27">
        <v>65.899776453055139</v>
      </c>
      <c r="G27">
        <v>68.338176534689438</v>
      </c>
      <c r="H27">
        <v>82.987672226250908</v>
      </c>
      <c r="I27">
        <v>163.07833089311859</v>
      </c>
      <c r="J27">
        <v>181.04201369609476</v>
      </c>
      <c r="K27">
        <v>197.15700396110913</v>
      </c>
      <c r="L27">
        <v>203.75264643613269</v>
      </c>
      <c r="M27">
        <v>213.35762623633525</v>
      </c>
      <c r="N27">
        <v>243.08333333333331</v>
      </c>
      <c r="O27">
        <v>262.49354838709678</v>
      </c>
    </row>
    <row r="28" spans="1:30" customFormat="1" hidden="1">
      <c r="A28" t="s">
        <v>133</v>
      </c>
      <c r="B28" t="s">
        <v>141</v>
      </c>
      <c r="C28" t="s">
        <v>2933</v>
      </c>
      <c r="D28" t="s">
        <v>2932</v>
      </c>
      <c r="E28">
        <v>19896104</v>
      </c>
      <c r="F28">
        <v>20293904</v>
      </c>
      <c r="G28">
        <v>22338204</v>
      </c>
      <c r="H28">
        <v>23718800</v>
      </c>
      <c r="I28">
        <v>24672200</v>
      </c>
      <c r="J28">
        <v>26140900</v>
      </c>
      <c r="K28">
        <v>27933400</v>
      </c>
      <c r="L28">
        <v>29174500</v>
      </c>
      <c r="M28">
        <v>30757500</v>
      </c>
      <c r="N28">
        <v>33148700</v>
      </c>
      <c r="O28">
        <v>34537275</v>
      </c>
      <c r="P28">
        <v>34271961</v>
      </c>
      <c r="Q28">
        <v>36960407</v>
      </c>
      <c r="R28">
        <v>37706900</v>
      </c>
      <c r="S28">
        <v>39581000</v>
      </c>
      <c r="T28">
        <v>39621600</v>
      </c>
      <c r="U28">
        <v>39705603</v>
      </c>
      <c r="V28">
        <v>40247525</v>
      </c>
      <c r="W28">
        <v>43304647</v>
      </c>
      <c r="X28">
        <v>43323649</v>
      </c>
      <c r="Y28">
        <v>44614201</v>
      </c>
      <c r="Z28">
        <v>47235961</v>
      </c>
      <c r="AA28">
        <v>48713080</v>
      </c>
      <c r="AB28">
        <v>49233352</v>
      </c>
      <c r="AC28">
        <v>50178717</v>
      </c>
    </row>
    <row r="29" spans="1:30" customFormat="1" hidden="1">
      <c r="A29" t="s">
        <v>133</v>
      </c>
      <c r="B29" t="s">
        <v>141</v>
      </c>
      <c r="C29" t="s">
        <v>2931</v>
      </c>
      <c r="D29" t="s">
        <v>2930</v>
      </c>
      <c r="E29">
        <v>45.77</v>
      </c>
      <c r="F29">
        <v>46.97</v>
      </c>
      <c r="G29">
        <v>50.8</v>
      </c>
      <c r="H29">
        <v>53.77</v>
      </c>
      <c r="I29">
        <v>56.2</v>
      </c>
      <c r="J29">
        <v>59.8</v>
      </c>
      <c r="K29">
        <v>63.58</v>
      </c>
      <c r="L29">
        <v>67.47</v>
      </c>
      <c r="M29">
        <v>69.900000000000006</v>
      </c>
      <c r="N29">
        <v>75.56</v>
      </c>
      <c r="O29">
        <v>80.33</v>
      </c>
      <c r="P29">
        <v>82.37</v>
      </c>
      <c r="Q29">
        <v>88.63</v>
      </c>
      <c r="R29">
        <v>92.41</v>
      </c>
      <c r="S29">
        <v>97.78</v>
      </c>
      <c r="T29">
        <v>99.59</v>
      </c>
      <c r="U29">
        <v>102.63</v>
      </c>
      <c r="V29">
        <v>107.03</v>
      </c>
      <c r="W29">
        <v>111.16</v>
      </c>
      <c r="X29">
        <v>111.48</v>
      </c>
      <c r="Y29">
        <v>115.6</v>
      </c>
      <c r="Z29">
        <v>121.04</v>
      </c>
      <c r="AA29">
        <v>131.66999999999999</v>
      </c>
      <c r="AB29">
        <v>133.03</v>
      </c>
    </row>
    <row r="30" spans="1:30" customFormat="1" hidden="1">
      <c r="A30" t="s">
        <v>133</v>
      </c>
      <c r="B30" t="s">
        <v>141</v>
      </c>
      <c r="C30" t="s">
        <v>2929</v>
      </c>
      <c r="D30" t="s">
        <v>2928</v>
      </c>
      <c r="E30">
        <v>49.26</v>
      </c>
      <c r="F30">
        <v>49.48</v>
      </c>
      <c r="G30">
        <v>53.47</v>
      </c>
      <c r="H30">
        <v>55.94</v>
      </c>
      <c r="I30">
        <v>58.33</v>
      </c>
      <c r="J30">
        <v>61.32</v>
      </c>
      <c r="K30">
        <v>64.36</v>
      </c>
      <c r="L30">
        <v>67.78</v>
      </c>
      <c r="M30">
        <v>70.540000000000006</v>
      </c>
      <c r="N30">
        <v>75.38</v>
      </c>
      <c r="O30">
        <v>76.98</v>
      </c>
      <c r="P30">
        <v>81.69</v>
      </c>
      <c r="Q30">
        <v>88.32</v>
      </c>
      <c r="R30">
        <v>92.08</v>
      </c>
      <c r="S30">
        <v>96.42</v>
      </c>
      <c r="T30">
        <v>100.41</v>
      </c>
      <c r="U30">
        <v>103.17</v>
      </c>
      <c r="V30">
        <v>107.4</v>
      </c>
      <c r="W30">
        <v>113.22</v>
      </c>
      <c r="X30">
        <v>115.94</v>
      </c>
      <c r="Y30">
        <v>119.13</v>
      </c>
      <c r="Z30">
        <v>123.93</v>
      </c>
      <c r="AA30">
        <v>132.07</v>
      </c>
      <c r="AB30">
        <v>133.66</v>
      </c>
    </row>
    <row r="31" spans="1:30" customFormat="1" hidden="1">
      <c r="A31" t="s">
        <v>133</v>
      </c>
      <c r="B31" t="s">
        <v>141</v>
      </c>
      <c r="C31" t="s">
        <v>2927</v>
      </c>
      <c r="D31" t="s">
        <v>2926</v>
      </c>
      <c r="E31">
        <v>38.61</v>
      </c>
      <c r="F31">
        <v>38.24</v>
      </c>
      <c r="G31">
        <v>42.51</v>
      </c>
      <c r="H31">
        <v>43.93</v>
      </c>
      <c r="I31">
        <v>47.1</v>
      </c>
      <c r="J31">
        <v>49.48</v>
      </c>
      <c r="K31">
        <v>51.43</v>
      </c>
      <c r="L31">
        <v>56.28</v>
      </c>
      <c r="M31">
        <v>58.96</v>
      </c>
      <c r="N31">
        <v>63.56</v>
      </c>
      <c r="O31">
        <v>68.17</v>
      </c>
      <c r="P31">
        <v>72.95</v>
      </c>
      <c r="Q31">
        <v>79.05</v>
      </c>
      <c r="R31">
        <v>85.24</v>
      </c>
      <c r="S31">
        <v>90.14</v>
      </c>
      <c r="T31">
        <v>100.65</v>
      </c>
      <c r="U31">
        <v>109.21</v>
      </c>
      <c r="V31">
        <v>117.88</v>
      </c>
      <c r="W31">
        <v>125.41</v>
      </c>
      <c r="X31">
        <v>137.79</v>
      </c>
      <c r="Y31">
        <v>137.36000000000001</v>
      </c>
      <c r="Z31">
        <v>142.02000000000001</v>
      </c>
      <c r="AA31">
        <v>145.43</v>
      </c>
      <c r="AB31">
        <v>147.44999999999999</v>
      </c>
    </row>
    <row r="32" spans="1:30" customFormat="1" hidden="1">
      <c r="A32" t="s">
        <v>133</v>
      </c>
      <c r="B32" t="s">
        <v>141</v>
      </c>
      <c r="C32" t="s">
        <v>2925</v>
      </c>
      <c r="D32" t="s">
        <v>2924</v>
      </c>
      <c r="E32">
        <v>331030</v>
      </c>
      <c r="F32">
        <v>331060</v>
      </c>
      <c r="G32">
        <v>331090</v>
      </c>
      <c r="H32">
        <v>331110</v>
      </c>
      <c r="I32">
        <v>331110</v>
      </c>
      <c r="J32">
        <v>331110</v>
      </c>
      <c r="K32">
        <v>331110</v>
      </c>
      <c r="L32">
        <v>331110</v>
      </c>
      <c r="M32">
        <v>331110</v>
      </c>
      <c r="N32">
        <v>331110</v>
      </c>
      <c r="O32">
        <v>329240</v>
      </c>
      <c r="P32">
        <v>329250</v>
      </c>
      <c r="Q32">
        <v>329300</v>
      </c>
      <c r="R32">
        <v>329310</v>
      </c>
      <c r="S32">
        <v>329314</v>
      </c>
      <c r="T32">
        <v>331212</v>
      </c>
      <c r="U32">
        <v>331212</v>
      </c>
      <c r="V32">
        <v>331212</v>
      </c>
      <c r="W32">
        <v>331051</v>
      </c>
      <c r="X32">
        <v>331051</v>
      </c>
      <c r="Y32">
        <v>330957</v>
      </c>
      <c r="Z32">
        <v>330951</v>
      </c>
      <c r="AA32">
        <v>330972</v>
      </c>
      <c r="AB32">
        <v>330972</v>
      </c>
      <c r="AC32">
        <v>330972</v>
      </c>
      <c r="AD32">
        <v>330972</v>
      </c>
    </row>
    <row r="33" spans="1:29" customFormat="1" hidden="1">
      <c r="A33" t="s">
        <v>133</v>
      </c>
      <c r="B33" t="s">
        <v>141</v>
      </c>
      <c r="C33" t="s">
        <v>2923</v>
      </c>
      <c r="D33" t="s">
        <v>2922</v>
      </c>
      <c r="E33">
        <v>3072.9</v>
      </c>
      <c r="F33">
        <v>3006.4</v>
      </c>
      <c r="G33">
        <v>3212.6</v>
      </c>
      <c r="H33">
        <v>3361.6</v>
      </c>
      <c r="I33">
        <v>3458.7</v>
      </c>
      <c r="J33">
        <v>3570</v>
      </c>
      <c r="K33">
        <v>3666.3</v>
      </c>
      <c r="L33">
        <v>3758.3</v>
      </c>
      <c r="M33">
        <v>3838.7</v>
      </c>
      <c r="N33">
        <v>3971.2</v>
      </c>
      <c r="O33">
        <v>4112.3999999999996</v>
      </c>
      <c r="P33">
        <v>4167.3</v>
      </c>
      <c r="Q33">
        <v>4441</v>
      </c>
      <c r="R33">
        <v>4506.7</v>
      </c>
      <c r="S33">
        <v>4690.8999999999996</v>
      </c>
      <c r="T33">
        <v>4726.2</v>
      </c>
      <c r="U33">
        <v>4749.8</v>
      </c>
      <c r="V33">
        <v>4846.1000000000004</v>
      </c>
      <c r="W33">
        <v>4897.6000000000004</v>
      </c>
      <c r="X33">
        <v>5080.1000000000004</v>
      </c>
      <c r="Y33">
        <v>5177.2</v>
      </c>
      <c r="Z33">
        <v>5381</v>
      </c>
      <c r="AA33">
        <v>5461.6</v>
      </c>
      <c r="AB33">
        <v>5425.3</v>
      </c>
      <c r="AC33">
        <v>5577.4</v>
      </c>
    </row>
    <row r="34" spans="1:29" customFormat="1" hidden="1">
      <c r="A34" t="s">
        <v>133</v>
      </c>
      <c r="B34" t="s">
        <v>141</v>
      </c>
      <c r="C34" t="s">
        <v>2921</v>
      </c>
      <c r="D34" t="s">
        <v>2920</v>
      </c>
      <c r="T34">
        <v>15.005225523097037</v>
      </c>
      <c r="U34">
        <v>15.380332598465474</v>
      </c>
      <c r="V34">
        <v>16.553762314831378</v>
      </c>
      <c r="W34">
        <v>15.09326551146099</v>
      </c>
      <c r="X34">
        <v>13.16139463161408</v>
      </c>
      <c r="Y34">
        <v>14.992441685963442</v>
      </c>
      <c r="Z34">
        <v>15.300338233902819</v>
      </c>
      <c r="AA34">
        <v>14.208702173740894</v>
      </c>
      <c r="AB34">
        <v>13.205660865474547</v>
      </c>
    </row>
    <row r="35" spans="1:29" customFormat="1" hidden="1">
      <c r="A35" t="s">
        <v>133</v>
      </c>
      <c r="B35" t="s">
        <v>141</v>
      </c>
      <c r="C35" t="s">
        <v>2919</v>
      </c>
      <c r="D35" t="s">
        <v>2918</v>
      </c>
    </row>
    <row r="36" spans="1:29" customFormat="1" hidden="1">
      <c r="A36" t="s">
        <v>133</v>
      </c>
      <c r="B36" t="s">
        <v>141</v>
      </c>
      <c r="C36" t="s">
        <v>2917</v>
      </c>
      <c r="D36" t="s">
        <v>2916</v>
      </c>
      <c r="K36">
        <v>524000000</v>
      </c>
      <c r="L36">
        <v>679000000</v>
      </c>
      <c r="M36">
        <v>804000000</v>
      </c>
      <c r="N36">
        <v>571000000</v>
      </c>
      <c r="O36">
        <v>782000000</v>
      </c>
      <c r="P36">
        <v>795000000</v>
      </c>
      <c r="Q36">
        <v>888000000</v>
      </c>
      <c r="R36">
        <v>936000000</v>
      </c>
      <c r="S36">
        <v>1079000000</v>
      </c>
      <c r="T36">
        <v>1569000000</v>
      </c>
      <c r="U36">
        <v>2097000000</v>
      </c>
      <c r="V36">
        <v>3356000000</v>
      </c>
      <c r="W36">
        <v>5758000000</v>
      </c>
      <c r="X36">
        <v>3781000000</v>
      </c>
      <c r="Y36">
        <v>5020000000</v>
      </c>
      <c r="Z36">
        <v>5414000000</v>
      </c>
      <c r="AA36">
        <v>6524000000</v>
      </c>
      <c r="AB36">
        <v>7617000000</v>
      </c>
      <c r="AC36">
        <v>9166000000</v>
      </c>
    </row>
    <row r="37" spans="1:29" customFormat="1" hidden="1">
      <c r="A37" t="s">
        <v>133</v>
      </c>
      <c r="B37" t="s">
        <v>141</v>
      </c>
      <c r="C37" t="s">
        <v>2915</v>
      </c>
      <c r="D37" t="s">
        <v>2914</v>
      </c>
      <c r="K37">
        <v>12334000000</v>
      </c>
      <c r="L37">
        <v>13585000000</v>
      </c>
      <c r="M37">
        <v>13496000000</v>
      </c>
      <c r="N37">
        <v>13608000000</v>
      </c>
      <c r="O37">
        <v>17325000000</v>
      </c>
      <c r="P37">
        <v>17928000000</v>
      </c>
      <c r="Q37">
        <v>21458000000</v>
      </c>
      <c r="R37">
        <v>26780000000</v>
      </c>
      <c r="S37">
        <v>33511000000</v>
      </c>
      <c r="T37">
        <v>39358189000</v>
      </c>
      <c r="U37">
        <v>47709741800</v>
      </c>
      <c r="V37">
        <v>65784100000</v>
      </c>
      <c r="W37">
        <v>83424000000</v>
      </c>
      <c r="X37">
        <v>72890000000</v>
      </c>
      <c r="Y37">
        <v>87294000000</v>
      </c>
      <c r="Z37">
        <v>109215000000</v>
      </c>
      <c r="AA37">
        <v>116868000000</v>
      </c>
      <c r="AB37">
        <v>137139000000</v>
      </c>
      <c r="AC37">
        <v>152443000000</v>
      </c>
    </row>
    <row r="38" spans="1:29" customFormat="1" hidden="1">
      <c r="A38" t="s">
        <v>133</v>
      </c>
      <c r="B38" t="s">
        <v>141</v>
      </c>
      <c r="C38" t="s">
        <v>2913</v>
      </c>
      <c r="D38" t="s">
        <v>2912</v>
      </c>
    </row>
    <row r="39" spans="1:29" customFormat="1" hidden="1">
      <c r="A39" t="s">
        <v>133</v>
      </c>
      <c r="B39" t="s">
        <v>141</v>
      </c>
      <c r="C39" t="s">
        <v>2911</v>
      </c>
      <c r="D39" t="s">
        <v>2910</v>
      </c>
      <c r="K39">
        <v>10030000000</v>
      </c>
      <c r="L39">
        <v>10432000000</v>
      </c>
      <c r="M39">
        <v>10350000000</v>
      </c>
      <c r="N39">
        <v>10568000000</v>
      </c>
      <c r="O39">
        <v>14073000000</v>
      </c>
      <c r="P39">
        <v>14546000000</v>
      </c>
      <c r="Q39">
        <v>17760000000</v>
      </c>
      <c r="R39">
        <v>22730000000</v>
      </c>
      <c r="S39">
        <v>28772000000</v>
      </c>
      <c r="T39">
        <v>34886189000</v>
      </c>
      <c r="U39">
        <v>42601559000</v>
      </c>
      <c r="V39">
        <v>58999100000</v>
      </c>
      <c r="W39">
        <v>75468000000</v>
      </c>
      <c r="X39">
        <v>64703000000</v>
      </c>
      <c r="Y39">
        <v>77373000000</v>
      </c>
      <c r="Z39">
        <v>97356000000</v>
      </c>
      <c r="AA39">
        <v>104781000000</v>
      </c>
      <c r="AB39">
        <v>123319000000</v>
      </c>
      <c r="AC39">
        <v>138091000000</v>
      </c>
    </row>
    <row r="40" spans="1:29" customFormat="1" hidden="1">
      <c r="A40" t="s">
        <v>133</v>
      </c>
      <c r="B40" t="s">
        <v>141</v>
      </c>
      <c r="C40" t="s">
        <v>2909</v>
      </c>
      <c r="D40" t="s">
        <v>2908</v>
      </c>
      <c r="T40">
        <v>4472000000</v>
      </c>
      <c r="U40">
        <v>5108182800</v>
      </c>
      <c r="V40">
        <v>6785000000</v>
      </c>
      <c r="W40">
        <v>7956000000</v>
      </c>
      <c r="X40">
        <v>8187000000</v>
      </c>
      <c r="Y40">
        <v>9921000000</v>
      </c>
      <c r="Z40">
        <v>11859000000</v>
      </c>
      <c r="AA40">
        <v>12520000000</v>
      </c>
      <c r="AB40">
        <v>11900000000</v>
      </c>
    </row>
    <row r="41" spans="1:29" customFormat="1" hidden="1">
      <c r="A41" t="s">
        <v>133</v>
      </c>
      <c r="B41" t="s">
        <v>141</v>
      </c>
      <c r="C41" t="s">
        <v>2907</v>
      </c>
      <c r="D41" t="s">
        <v>2906</v>
      </c>
    </row>
    <row r="42" spans="1:29" customFormat="1" hidden="1">
      <c r="A42" t="s">
        <v>133</v>
      </c>
      <c r="B42" t="s">
        <v>141</v>
      </c>
      <c r="C42" t="s">
        <v>2905</v>
      </c>
      <c r="D42" t="s">
        <v>2904</v>
      </c>
      <c r="K42">
        <v>12858000000</v>
      </c>
      <c r="L42">
        <v>14264000000</v>
      </c>
      <c r="M42">
        <v>14300000000</v>
      </c>
      <c r="N42">
        <v>14179000000</v>
      </c>
      <c r="O42">
        <v>18107000000</v>
      </c>
      <c r="P42">
        <v>18723000000</v>
      </c>
      <c r="Q42">
        <v>22346000000</v>
      </c>
      <c r="R42">
        <v>27716000000</v>
      </c>
      <c r="S42">
        <v>34590000000</v>
      </c>
      <c r="T42">
        <v>40927189000</v>
      </c>
      <c r="U42">
        <v>49806741800</v>
      </c>
      <c r="V42">
        <v>69140100000</v>
      </c>
      <c r="W42">
        <v>89182000000</v>
      </c>
      <c r="X42">
        <v>76671000000</v>
      </c>
      <c r="Y42">
        <v>92314000000</v>
      </c>
      <c r="Z42">
        <v>114629000000</v>
      </c>
      <c r="AA42">
        <v>123392000000</v>
      </c>
      <c r="AB42">
        <v>144756000000</v>
      </c>
      <c r="AC42">
        <v>161609000000</v>
      </c>
    </row>
    <row r="43" spans="1:29" customFormat="1" hidden="1">
      <c r="A43" t="s">
        <v>133</v>
      </c>
      <c r="B43" t="s">
        <v>141</v>
      </c>
      <c r="C43" t="s">
        <v>2903</v>
      </c>
      <c r="D43" t="s">
        <v>2902</v>
      </c>
    </row>
    <row r="44" spans="1:29" customFormat="1" hidden="1">
      <c r="A44" t="s">
        <v>133</v>
      </c>
      <c r="B44" t="s">
        <v>141</v>
      </c>
      <c r="C44" t="s">
        <v>2901</v>
      </c>
      <c r="D44" t="s">
        <v>2900</v>
      </c>
    </row>
    <row r="45" spans="1:29" customFormat="1" hidden="1">
      <c r="A45" t="s">
        <v>133</v>
      </c>
      <c r="B45" t="s">
        <v>141</v>
      </c>
      <c r="C45" t="s">
        <v>2899</v>
      </c>
      <c r="D45" t="s">
        <v>2898</v>
      </c>
      <c r="T45">
        <v>65000000</v>
      </c>
      <c r="U45">
        <v>85000000</v>
      </c>
      <c r="V45">
        <v>184000000</v>
      </c>
      <c r="W45">
        <v>300000000</v>
      </c>
      <c r="X45">
        <v>700000000</v>
      </c>
      <c r="Y45">
        <v>900000000</v>
      </c>
      <c r="Z45">
        <v>950000000</v>
      </c>
      <c r="AA45">
        <v>1200000000</v>
      </c>
      <c r="AB45">
        <v>1956000000</v>
      </c>
      <c r="AC45">
        <v>1150000000</v>
      </c>
    </row>
    <row r="46" spans="1:29" customFormat="1" hidden="1">
      <c r="A46" t="s">
        <v>133</v>
      </c>
      <c r="B46" t="s">
        <v>141</v>
      </c>
      <c r="C46" t="s">
        <v>2897</v>
      </c>
      <c r="D46" t="s">
        <v>2896</v>
      </c>
      <c r="T46">
        <v>0.11278210673003095</v>
      </c>
      <c r="U46">
        <v>0.12806669869485146</v>
      </c>
      <c r="V46">
        <v>0.23768179991642399</v>
      </c>
      <c r="W46">
        <v>0.30263197790658314</v>
      </c>
      <c r="X46">
        <v>0.66028640737689792</v>
      </c>
      <c r="Y46">
        <v>0.77631882615310388</v>
      </c>
      <c r="Z46">
        <v>0.70090275447042516</v>
      </c>
      <c r="AA46">
        <v>0.77011935901034667</v>
      </c>
      <c r="AB46">
        <v>1.142376394359746</v>
      </c>
      <c r="AC46">
        <v>0.61760003413024755</v>
      </c>
    </row>
    <row r="47" spans="1:29" customFormat="1" hidden="1">
      <c r="A47" t="s">
        <v>133</v>
      </c>
      <c r="B47" t="s">
        <v>141</v>
      </c>
      <c r="C47" t="s">
        <v>2895</v>
      </c>
      <c r="D47" t="s">
        <v>2894</v>
      </c>
    </row>
    <row r="48" spans="1:29" customFormat="1" hidden="1">
      <c r="A48" t="s">
        <v>133</v>
      </c>
      <c r="B48" t="s">
        <v>141</v>
      </c>
      <c r="C48" t="s">
        <v>2893</v>
      </c>
      <c r="D48" t="s">
        <v>2892</v>
      </c>
    </row>
    <row r="49" spans="1:29" customFormat="1" hidden="1">
      <c r="A49" t="s">
        <v>133</v>
      </c>
      <c r="B49" t="s">
        <v>141</v>
      </c>
      <c r="C49" t="s">
        <v>2891</v>
      </c>
      <c r="D49" t="s">
        <v>2890</v>
      </c>
      <c r="K49">
        <v>-2020000000</v>
      </c>
      <c r="L49">
        <v>-1528000000</v>
      </c>
      <c r="M49">
        <v>-1074000000</v>
      </c>
      <c r="N49">
        <v>1177000000</v>
      </c>
      <c r="O49">
        <v>1106000000</v>
      </c>
      <c r="P49">
        <v>682000000</v>
      </c>
      <c r="Q49">
        <v>-604000000</v>
      </c>
      <c r="R49">
        <v>-1931000000</v>
      </c>
      <c r="S49">
        <v>-957000000</v>
      </c>
      <c r="T49">
        <v>-560189000.00000799</v>
      </c>
      <c r="U49">
        <v>-163741800</v>
      </c>
      <c r="V49">
        <v>-6953100000</v>
      </c>
      <c r="W49">
        <v>-10823000000</v>
      </c>
      <c r="X49">
        <v>-6608000000</v>
      </c>
      <c r="Y49">
        <v>-4276000000</v>
      </c>
      <c r="Z49">
        <v>236000000</v>
      </c>
      <c r="AA49">
        <v>9429000000</v>
      </c>
      <c r="AB49">
        <v>7745000000</v>
      </c>
      <c r="AC49">
        <v>9508000000</v>
      </c>
    </row>
    <row r="50" spans="1:29" customFormat="1" hidden="1">
      <c r="A50" t="s">
        <v>133</v>
      </c>
      <c r="B50" t="s">
        <v>141</v>
      </c>
      <c r="C50" t="s">
        <v>2889</v>
      </c>
      <c r="D50" t="s">
        <v>2888</v>
      </c>
      <c r="K50">
        <v>-8.1922434574028618</v>
      </c>
      <c r="L50">
        <v>-5.6922105942753483</v>
      </c>
      <c r="M50">
        <v>-3.9471360153111061</v>
      </c>
      <c r="N50">
        <v>4.1033817925315397</v>
      </c>
      <c r="O50">
        <v>3.2877442969637682</v>
      </c>
      <c r="P50">
        <v>1.9324849119286895</v>
      </c>
      <c r="Q50">
        <v>-1.5916557582029061</v>
      </c>
      <c r="R50">
        <v>-4.5204408318280143</v>
      </c>
      <c r="S50">
        <v>-1.9363020281869674</v>
      </c>
      <c r="T50">
        <v>-0.97198916287677228</v>
      </c>
      <c r="U50">
        <v>-0.24670437369826623</v>
      </c>
      <c r="V50">
        <v>-8.9816593641243898</v>
      </c>
      <c r="W50">
        <v>-10.917952989609832</v>
      </c>
      <c r="X50">
        <v>-6.2331036856379152</v>
      </c>
      <c r="Y50">
        <v>-3.6883770007007475</v>
      </c>
      <c r="Z50">
        <v>0.17411900005791614</v>
      </c>
      <c r="AA50">
        <v>6.0512128634237987</v>
      </c>
      <c r="AB50">
        <v>4.5233666535359065</v>
      </c>
      <c r="AC50">
        <v>5.1062096734872986</v>
      </c>
    </row>
    <row r="51" spans="1:29" customFormat="1" hidden="1">
      <c r="A51" t="s">
        <v>133</v>
      </c>
      <c r="B51" t="s">
        <v>141</v>
      </c>
      <c r="C51" t="s">
        <v>2887</v>
      </c>
      <c r="D51" t="s">
        <v>2886</v>
      </c>
      <c r="K51">
        <v>-2648000000</v>
      </c>
      <c r="L51">
        <v>-1807000000</v>
      </c>
      <c r="M51">
        <v>-1632000000</v>
      </c>
      <c r="N51">
        <v>259000000</v>
      </c>
      <c r="O51">
        <v>432000000</v>
      </c>
      <c r="P51">
        <v>-180000000</v>
      </c>
      <c r="Q51">
        <v>-1623000000</v>
      </c>
      <c r="R51">
        <v>-1154284000</v>
      </c>
      <c r="S51">
        <v>-1870000000</v>
      </c>
      <c r="T51">
        <v>-956000000</v>
      </c>
      <c r="U51">
        <v>1234000000</v>
      </c>
      <c r="V51">
        <v>-7531000000</v>
      </c>
      <c r="W51">
        <v>-11868000000</v>
      </c>
      <c r="X51">
        <v>-15630000000</v>
      </c>
      <c r="Y51">
        <v>-7966000000</v>
      </c>
      <c r="Z51">
        <v>-5241000000</v>
      </c>
      <c r="AA51">
        <v>3897000000</v>
      </c>
      <c r="AB51">
        <v>837180000</v>
      </c>
      <c r="AC51">
        <v>2788700000</v>
      </c>
    </row>
    <row r="52" spans="1:29" customFormat="1" hidden="1">
      <c r="A52" t="s">
        <v>133</v>
      </c>
      <c r="B52" t="s">
        <v>141</v>
      </c>
      <c r="C52" t="s">
        <v>2885</v>
      </c>
      <c r="D52" t="s">
        <v>2884</v>
      </c>
      <c r="K52">
        <v>-384000000</v>
      </c>
      <c r="L52">
        <v>-543000000</v>
      </c>
      <c r="M52">
        <v>-677000000</v>
      </c>
      <c r="N52">
        <v>-429000000</v>
      </c>
      <c r="O52">
        <v>-451000000</v>
      </c>
      <c r="P52">
        <v>-477000000</v>
      </c>
      <c r="Q52">
        <v>-721000000</v>
      </c>
      <c r="R52">
        <v>-811000000</v>
      </c>
      <c r="S52">
        <v>-891000000</v>
      </c>
      <c r="T52">
        <v>-1205000000</v>
      </c>
      <c r="U52">
        <v>-1429000000</v>
      </c>
      <c r="V52">
        <v>-2190000000</v>
      </c>
      <c r="W52">
        <v>-4401000000</v>
      </c>
      <c r="X52">
        <v>-3028000000</v>
      </c>
      <c r="Y52">
        <v>-4564000000</v>
      </c>
      <c r="Z52">
        <v>-5019000000</v>
      </c>
      <c r="AA52">
        <v>-6229000000</v>
      </c>
      <c r="AB52">
        <v>-7336000000</v>
      </c>
      <c r="AC52">
        <v>-8843000000</v>
      </c>
    </row>
    <row r="53" spans="1:29" customFormat="1" hidden="1">
      <c r="A53" t="s">
        <v>133</v>
      </c>
      <c r="B53" t="s">
        <v>141</v>
      </c>
      <c r="C53" t="s">
        <v>2883</v>
      </c>
      <c r="D53" t="s">
        <v>2882</v>
      </c>
      <c r="K53">
        <v>-2836000000</v>
      </c>
      <c r="L53">
        <v>-1870000000</v>
      </c>
      <c r="M53">
        <v>-1519000000</v>
      </c>
      <c r="N53">
        <v>425000000</v>
      </c>
      <c r="O53">
        <v>-175000000</v>
      </c>
      <c r="P53">
        <v>-91000000</v>
      </c>
      <c r="Q53">
        <v>-1804000000</v>
      </c>
      <c r="R53">
        <v>-3359000000</v>
      </c>
      <c r="S53">
        <v>-3159000000</v>
      </c>
      <c r="T53">
        <v>-2735189000.00001</v>
      </c>
      <c r="U53">
        <v>-2783741800</v>
      </c>
      <c r="V53">
        <v>-11193100000</v>
      </c>
      <c r="W53">
        <v>-13733000000</v>
      </c>
      <c r="X53">
        <v>-10028000000</v>
      </c>
      <c r="Y53">
        <v>-7597000000</v>
      </c>
      <c r="Z53">
        <v>-3430000000</v>
      </c>
      <c r="AA53">
        <v>7446000000</v>
      </c>
      <c r="AB53">
        <v>5604000000</v>
      </c>
      <c r="AC53">
        <v>8744000000</v>
      </c>
    </row>
    <row r="54" spans="1:29" customFormat="1" hidden="1">
      <c r="A54" t="s">
        <v>133</v>
      </c>
      <c r="B54" t="s">
        <v>141</v>
      </c>
      <c r="C54" t="s">
        <v>2881</v>
      </c>
      <c r="D54" t="s">
        <v>2880</v>
      </c>
      <c r="K54">
        <v>-2775000000</v>
      </c>
      <c r="L54">
        <v>-1247000000</v>
      </c>
      <c r="M54">
        <v>-989000000</v>
      </c>
      <c r="N54">
        <v>972000000</v>
      </c>
      <c r="O54">
        <v>375000000</v>
      </c>
      <c r="P54">
        <v>481000000</v>
      </c>
      <c r="Q54">
        <v>-1054000000</v>
      </c>
      <c r="R54">
        <v>-2581000000</v>
      </c>
      <c r="S54">
        <v>-2287000000</v>
      </c>
      <c r="T54">
        <v>-2439189000</v>
      </c>
      <c r="U54">
        <v>-2775559000</v>
      </c>
      <c r="V54">
        <v>-10438100000</v>
      </c>
      <c r="W54">
        <v>-12783000000</v>
      </c>
      <c r="X54">
        <v>-7607000000</v>
      </c>
      <c r="Y54">
        <v>-5136000000</v>
      </c>
      <c r="Z54">
        <v>-450000000</v>
      </c>
      <c r="AA54">
        <v>9913000000</v>
      </c>
      <c r="AB54">
        <v>8713000000</v>
      </c>
      <c r="AC54">
        <v>12126000000</v>
      </c>
    </row>
    <row r="55" spans="1:29" customFormat="1" hidden="1">
      <c r="A55" t="s">
        <v>133</v>
      </c>
      <c r="B55" t="s">
        <v>141</v>
      </c>
      <c r="C55" t="s">
        <v>2879</v>
      </c>
      <c r="D55" t="s">
        <v>2878</v>
      </c>
      <c r="K55">
        <v>-628000000</v>
      </c>
      <c r="L55">
        <v>-279000000</v>
      </c>
      <c r="M55">
        <v>-558000000</v>
      </c>
      <c r="N55">
        <v>-918000000</v>
      </c>
      <c r="O55">
        <v>-674000000</v>
      </c>
      <c r="P55">
        <v>-862000000</v>
      </c>
      <c r="Q55">
        <v>-1019000000</v>
      </c>
      <c r="R55">
        <v>776716000</v>
      </c>
      <c r="S55">
        <v>-913000000</v>
      </c>
      <c r="T55">
        <v>-395810999.99999201</v>
      </c>
      <c r="U55">
        <v>1397741800</v>
      </c>
      <c r="V55">
        <v>-577900000</v>
      </c>
      <c r="W55">
        <v>-1045000000</v>
      </c>
      <c r="X55">
        <v>-9022000000</v>
      </c>
      <c r="Y55">
        <v>-3690000000</v>
      </c>
      <c r="Z55">
        <v>-5477000000</v>
      </c>
      <c r="AA55">
        <v>-5532000000</v>
      </c>
      <c r="AB55">
        <v>-6907820000</v>
      </c>
      <c r="AC55">
        <v>-6719300000</v>
      </c>
    </row>
    <row r="56" spans="1:29" customFormat="1" hidden="1">
      <c r="A56" t="s">
        <v>133</v>
      </c>
      <c r="B56" t="s">
        <v>141</v>
      </c>
      <c r="C56" t="s">
        <v>2877</v>
      </c>
      <c r="D56" t="s">
        <v>2876</v>
      </c>
      <c r="K56">
        <v>-2395000000</v>
      </c>
      <c r="L56">
        <v>-2220000000</v>
      </c>
      <c r="M56">
        <v>-1671000000</v>
      </c>
      <c r="N56">
        <v>-1412000000</v>
      </c>
      <c r="O56">
        <v>-1298000000</v>
      </c>
      <c r="P56">
        <v>-1300000000</v>
      </c>
      <c r="Q56">
        <v>-1400000000</v>
      </c>
      <c r="R56">
        <v>-1450000000</v>
      </c>
      <c r="S56">
        <v>-1610000000</v>
      </c>
      <c r="T56">
        <v>-1889000000</v>
      </c>
      <c r="U56">
        <v>-2315000000</v>
      </c>
      <c r="V56">
        <v>-6516000000</v>
      </c>
      <c r="W56">
        <v>-9279000000</v>
      </c>
      <c r="X56">
        <v>-6900000000</v>
      </c>
      <c r="Y56">
        <v>-7100000000</v>
      </c>
      <c r="Z56">
        <v>-6480000000</v>
      </c>
      <c r="AA56">
        <v>-7168000000</v>
      </c>
      <c r="AB56">
        <v>-6944000000</v>
      </c>
      <c r="AC56">
        <v>-8050000000</v>
      </c>
    </row>
    <row r="57" spans="1:29" customFormat="1" hidden="1">
      <c r="A57" t="s">
        <v>133</v>
      </c>
      <c r="B57" t="s">
        <v>141</v>
      </c>
      <c r="C57" t="s">
        <v>2875</v>
      </c>
      <c r="D57" t="s">
        <v>2874</v>
      </c>
      <c r="T57">
        <v>-865000000</v>
      </c>
      <c r="U57">
        <v>-1313000000</v>
      </c>
      <c r="V57">
        <v>-6243000000</v>
      </c>
      <c r="W57">
        <v>578000000</v>
      </c>
      <c r="X57">
        <v>71000000</v>
      </c>
      <c r="Y57">
        <v>-2370000000</v>
      </c>
      <c r="Z57">
        <v>-1412000000</v>
      </c>
      <c r="AA57">
        <v>-1286000000</v>
      </c>
      <c r="AB57">
        <v>-1466000000</v>
      </c>
      <c r="AC57">
        <v>-108000000</v>
      </c>
    </row>
    <row r="58" spans="1:29" customFormat="1" hidden="1">
      <c r="A58" t="s">
        <v>133</v>
      </c>
      <c r="B58" t="s">
        <v>141</v>
      </c>
      <c r="C58" t="s">
        <v>2873</v>
      </c>
      <c r="D58" t="s">
        <v>2872</v>
      </c>
      <c r="K58">
        <v>277743690.46101999</v>
      </c>
      <c r="L58">
        <v>327794134.17145002</v>
      </c>
      <c r="M58">
        <v>37149443.153470002</v>
      </c>
      <c r="N58">
        <v>1310018467.4030099</v>
      </c>
      <c r="O58">
        <v>109873390.98415001</v>
      </c>
      <c r="P58">
        <v>206315685.75354999</v>
      </c>
      <c r="Q58">
        <v>448315196.71025997</v>
      </c>
      <c r="R58">
        <v>2146420495.6529701</v>
      </c>
      <c r="S58">
        <v>935441611.26601005</v>
      </c>
      <c r="T58">
        <v>2130155238.4407101</v>
      </c>
      <c r="U58">
        <v>4324455918.86238</v>
      </c>
      <c r="V58">
        <v>10211572642.2854</v>
      </c>
      <c r="W58">
        <v>473565936.53832</v>
      </c>
      <c r="X58">
        <v>-8464840593.1367798</v>
      </c>
      <c r="Y58">
        <v>-1764847481.8651199</v>
      </c>
      <c r="Z58">
        <v>1151015378.4292901</v>
      </c>
      <c r="AA58">
        <v>11859683427.8011</v>
      </c>
      <c r="AB58">
        <v>556944811.836169</v>
      </c>
      <c r="AC58">
        <v>8374929603.6652899</v>
      </c>
    </row>
    <row r="59" spans="1:29" customFormat="1" hidden="1">
      <c r="A59" t="s">
        <v>133</v>
      </c>
      <c r="B59" t="s">
        <v>141</v>
      </c>
      <c r="C59" t="s">
        <v>2871</v>
      </c>
      <c r="D59" t="s">
        <v>2870</v>
      </c>
      <c r="K59">
        <v>1200000000</v>
      </c>
      <c r="L59">
        <v>885000000</v>
      </c>
      <c r="M59">
        <v>1122000000</v>
      </c>
      <c r="N59">
        <v>1181000000</v>
      </c>
      <c r="O59">
        <v>1732000000</v>
      </c>
      <c r="P59">
        <v>1250000000</v>
      </c>
      <c r="Q59">
        <v>1921000000</v>
      </c>
      <c r="R59">
        <v>2239000000</v>
      </c>
      <c r="S59">
        <v>3093000000</v>
      </c>
      <c r="T59">
        <v>3380000000</v>
      </c>
      <c r="U59">
        <v>4049000000</v>
      </c>
      <c r="V59">
        <v>6430000000</v>
      </c>
      <c r="W59">
        <v>7311000000</v>
      </c>
      <c r="X59">
        <v>6448000000</v>
      </c>
      <c r="Y59">
        <v>7885000000</v>
      </c>
      <c r="Z59">
        <v>8685000000</v>
      </c>
      <c r="AA59">
        <v>8212000000</v>
      </c>
      <c r="AB59">
        <v>9477000000</v>
      </c>
      <c r="AC59">
        <v>9607000000</v>
      </c>
    </row>
    <row r="60" spans="1:29" customFormat="1" hidden="1">
      <c r="A60" t="s">
        <v>133</v>
      </c>
      <c r="B60" t="s">
        <v>141</v>
      </c>
      <c r="C60" t="s">
        <v>2869</v>
      </c>
      <c r="D60" t="s">
        <v>2868</v>
      </c>
    </row>
    <row r="61" spans="1:29" customFormat="1" hidden="1">
      <c r="A61" t="s">
        <v>133</v>
      </c>
      <c r="B61" t="s">
        <v>141</v>
      </c>
      <c r="C61" t="s">
        <v>2867</v>
      </c>
      <c r="D61" t="s">
        <v>2866</v>
      </c>
      <c r="E61">
        <v>95600000</v>
      </c>
      <c r="F61">
        <v>126020000</v>
      </c>
      <c r="G61">
        <v>113780000</v>
      </c>
      <c r="H61">
        <v>144960000</v>
      </c>
      <c r="I61">
        <v>451180000</v>
      </c>
      <c r="J61">
        <v>347600000</v>
      </c>
      <c r="K61">
        <v>229940000</v>
      </c>
      <c r="L61">
        <v>254310000</v>
      </c>
      <c r="M61">
        <v>236230000</v>
      </c>
      <c r="N61">
        <v>262529999.99999997</v>
      </c>
      <c r="O61">
        <v>235720000</v>
      </c>
      <c r="P61">
        <v>264410000.00000003</v>
      </c>
      <c r="Q61">
        <v>247780000</v>
      </c>
      <c r="R61">
        <v>325520000</v>
      </c>
      <c r="S61">
        <v>414060000</v>
      </c>
      <c r="T61">
        <v>512659999.99999994</v>
      </c>
      <c r="U61">
        <v>545420000</v>
      </c>
      <c r="V61">
        <v>656680000</v>
      </c>
      <c r="W61">
        <v>776200000</v>
      </c>
      <c r="X61">
        <v>633820000</v>
      </c>
      <c r="Y61">
        <v>648960000</v>
      </c>
      <c r="Z61">
        <v>666620000</v>
      </c>
      <c r="AA61">
        <v>606270000</v>
      </c>
      <c r="AB61">
        <v>638040000</v>
      </c>
      <c r="AC61">
        <v>547550000</v>
      </c>
    </row>
    <row r="62" spans="1:29" customFormat="1" hidden="1">
      <c r="A62" t="s">
        <v>133</v>
      </c>
      <c r="B62" t="s">
        <v>141</v>
      </c>
      <c r="C62" t="s">
        <v>2865</v>
      </c>
      <c r="D62" t="s">
        <v>2864</v>
      </c>
      <c r="E62">
        <v>89680000</v>
      </c>
      <c r="F62">
        <v>98470000</v>
      </c>
      <c r="G62">
        <v>145910000</v>
      </c>
      <c r="H62">
        <v>149400000</v>
      </c>
      <c r="I62">
        <v>188150000</v>
      </c>
      <c r="J62">
        <v>226740000</v>
      </c>
      <c r="K62">
        <v>234360000</v>
      </c>
      <c r="L62">
        <v>209560000</v>
      </c>
      <c r="M62">
        <v>203780000</v>
      </c>
      <c r="N62">
        <v>204330000</v>
      </c>
      <c r="O62">
        <v>245140000</v>
      </c>
      <c r="P62">
        <v>248850000</v>
      </c>
      <c r="Q62">
        <v>245530000</v>
      </c>
      <c r="R62">
        <v>290660000</v>
      </c>
      <c r="S62">
        <v>306630000</v>
      </c>
      <c r="T62">
        <v>309100000</v>
      </c>
      <c r="U62">
        <v>353130000</v>
      </c>
      <c r="V62">
        <v>350800000</v>
      </c>
      <c r="W62">
        <v>329100000</v>
      </c>
      <c r="X62">
        <v>335570000</v>
      </c>
      <c r="Y62">
        <v>379410000</v>
      </c>
      <c r="Z62">
        <v>395280000</v>
      </c>
      <c r="AA62">
        <v>418950000</v>
      </c>
      <c r="AB62">
        <v>378830000</v>
      </c>
      <c r="AC62">
        <v>348130000</v>
      </c>
    </row>
    <row r="63" spans="1:29" customFormat="1" hidden="1">
      <c r="A63" t="s">
        <v>133</v>
      </c>
      <c r="B63" t="s">
        <v>141</v>
      </c>
      <c r="C63" t="s">
        <v>2863</v>
      </c>
      <c r="D63" t="s">
        <v>2862</v>
      </c>
    </row>
    <row r="64" spans="1:29" customFormat="1" hidden="1">
      <c r="A64" t="s">
        <v>133</v>
      </c>
      <c r="B64" t="s">
        <v>141</v>
      </c>
      <c r="C64" t="s">
        <v>2861</v>
      </c>
      <c r="D64" t="s">
        <v>2860</v>
      </c>
    </row>
    <row r="65" spans="1:29" customFormat="1" hidden="1">
      <c r="A65" t="s">
        <v>133</v>
      </c>
      <c r="B65" t="s">
        <v>141</v>
      </c>
      <c r="C65" t="s">
        <v>2859</v>
      </c>
      <c r="D65" t="s">
        <v>2858</v>
      </c>
    </row>
    <row r="66" spans="1:29" customFormat="1" hidden="1">
      <c r="A66" t="s">
        <v>133</v>
      </c>
      <c r="B66" t="s">
        <v>141</v>
      </c>
      <c r="C66" t="s">
        <v>2857</v>
      </c>
      <c r="D66" t="s">
        <v>2856</v>
      </c>
      <c r="K66">
        <v>140000000</v>
      </c>
      <c r="L66">
        <v>136000000</v>
      </c>
      <c r="M66">
        <v>127000000</v>
      </c>
      <c r="N66">
        <v>142000000</v>
      </c>
      <c r="O66">
        <v>331000000</v>
      </c>
      <c r="P66">
        <v>318000000</v>
      </c>
      <c r="Q66">
        <v>167000000</v>
      </c>
      <c r="R66">
        <v>125000000</v>
      </c>
      <c r="S66">
        <v>188000000</v>
      </c>
      <c r="T66">
        <v>364000000</v>
      </c>
      <c r="U66">
        <v>668000000</v>
      </c>
      <c r="V66">
        <v>1166000000</v>
      </c>
      <c r="W66">
        <v>1357000000</v>
      </c>
      <c r="X66">
        <v>753000000</v>
      </c>
      <c r="Y66">
        <v>456000000</v>
      </c>
      <c r="Z66">
        <v>395000000</v>
      </c>
      <c r="AA66">
        <v>295000000</v>
      </c>
      <c r="AB66">
        <v>281000000</v>
      </c>
      <c r="AC66">
        <v>323000000</v>
      </c>
    </row>
    <row r="67" spans="1:29" customFormat="1" hidden="1">
      <c r="A67" t="s">
        <v>133</v>
      </c>
      <c r="B67" t="s">
        <v>141</v>
      </c>
      <c r="C67" t="s">
        <v>2855</v>
      </c>
      <c r="D67" t="s">
        <v>2854</v>
      </c>
      <c r="K67">
        <v>9498000000</v>
      </c>
      <c r="L67">
        <v>11715000000</v>
      </c>
      <c r="M67">
        <v>11977000000</v>
      </c>
      <c r="N67">
        <v>14033000000</v>
      </c>
      <c r="O67">
        <v>17150000000</v>
      </c>
      <c r="P67">
        <v>17837000000</v>
      </c>
      <c r="Q67">
        <v>19654000000</v>
      </c>
      <c r="R67">
        <v>23421000000</v>
      </c>
      <c r="S67">
        <v>30352000000</v>
      </c>
      <c r="T67">
        <v>36623000000</v>
      </c>
      <c r="U67">
        <v>44926000000</v>
      </c>
      <c r="V67">
        <v>54591000000</v>
      </c>
      <c r="W67">
        <v>69691000000</v>
      </c>
      <c r="X67">
        <v>62862000000</v>
      </c>
      <c r="Y67">
        <v>79697000000</v>
      </c>
      <c r="Z67">
        <v>105785000000</v>
      </c>
      <c r="AA67">
        <v>124314000000</v>
      </c>
      <c r="AB67">
        <v>142743000000</v>
      </c>
      <c r="AC67">
        <v>161187000000</v>
      </c>
    </row>
    <row r="68" spans="1:29" customFormat="1" hidden="1">
      <c r="A68" t="s">
        <v>133</v>
      </c>
      <c r="B68" t="s">
        <v>141</v>
      </c>
      <c r="C68" t="s">
        <v>2853</v>
      </c>
      <c r="D68" t="s">
        <v>2852</v>
      </c>
    </row>
    <row r="69" spans="1:29" customFormat="1" hidden="1">
      <c r="A69" t="s">
        <v>133</v>
      </c>
      <c r="B69" t="s">
        <v>141</v>
      </c>
      <c r="C69" t="s">
        <v>2851</v>
      </c>
      <c r="D69" t="s">
        <v>2850</v>
      </c>
      <c r="K69">
        <v>7255000000</v>
      </c>
      <c r="L69">
        <v>9185000000</v>
      </c>
      <c r="M69">
        <v>9361000000</v>
      </c>
      <c r="N69">
        <v>11540000000</v>
      </c>
      <c r="O69">
        <v>14448000000</v>
      </c>
      <c r="P69">
        <v>15027000000</v>
      </c>
      <c r="Q69">
        <v>16706000000</v>
      </c>
      <c r="R69">
        <v>20149000000</v>
      </c>
      <c r="S69">
        <v>26485000000</v>
      </c>
      <c r="T69">
        <v>32447000000</v>
      </c>
      <c r="U69">
        <v>39826000000</v>
      </c>
      <c r="V69">
        <v>48561000000</v>
      </c>
      <c r="W69">
        <v>62685000000</v>
      </c>
      <c r="X69">
        <v>57096000000</v>
      </c>
      <c r="Y69">
        <v>72237000000</v>
      </c>
      <c r="Z69">
        <v>96906000000</v>
      </c>
      <c r="AA69">
        <v>114694000000</v>
      </c>
      <c r="AB69">
        <v>132032000000</v>
      </c>
      <c r="AC69">
        <v>150217000000</v>
      </c>
    </row>
    <row r="70" spans="1:29" customFormat="1" hidden="1">
      <c r="A70" t="s">
        <v>133</v>
      </c>
      <c r="B70" t="s">
        <v>141</v>
      </c>
      <c r="C70" t="s">
        <v>2849</v>
      </c>
      <c r="D70" t="s">
        <v>2848</v>
      </c>
      <c r="K70">
        <v>2243000000</v>
      </c>
      <c r="L70">
        <v>2530000000</v>
      </c>
      <c r="M70">
        <v>2616000000</v>
      </c>
      <c r="N70">
        <v>2493000000</v>
      </c>
      <c r="O70">
        <v>2702000000</v>
      </c>
      <c r="P70">
        <v>2810000000</v>
      </c>
      <c r="Q70">
        <v>2948000000</v>
      </c>
      <c r="R70">
        <v>3272000000</v>
      </c>
      <c r="S70">
        <v>3867000000</v>
      </c>
      <c r="T70">
        <v>4176000000</v>
      </c>
      <c r="U70">
        <v>5100000000</v>
      </c>
      <c r="V70">
        <v>6030000000</v>
      </c>
      <c r="W70">
        <v>7006000000</v>
      </c>
      <c r="X70">
        <v>5766000000</v>
      </c>
      <c r="Y70">
        <v>7460000000</v>
      </c>
      <c r="Z70">
        <v>8879000000</v>
      </c>
      <c r="AA70">
        <v>9620000000</v>
      </c>
      <c r="AB70">
        <v>10711000000</v>
      </c>
      <c r="AC70">
        <v>10970000000</v>
      </c>
    </row>
    <row r="71" spans="1:29" customFormat="1" hidden="1">
      <c r="A71" t="s">
        <v>133</v>
      </c>
      <c r="B71" t="s">
        <v>141</v>
      </c>
      <c r="C71" t="s">
        <v>2847</v>
      </c>
      <c r="D71" t="s">
        <v>2846</v>
      </c>
    </row>
    <row r="72" spans="1:29" customFormat="1" hidden="1">
      <c r="A72" t="s">
        <v>133</v>
      </c>
      <c r="B72" t="s">
        <v>141</v>
      </c>
      <c r="C72" t="s">
        <v>2845</v>
      </c>
      <c r="D72" t="s">
        <v>2844</v>
      </c>
      <c r="K72">
        <v>9638000000</v>
      </c>
      <c r="L72">
        <v>11851000000</v>
      </c>
      <c r="M72">
        <v>12104000000</v>
      </c>
      <c r="N72">
        <v>14175000000</v>
      </c>
      <c r="O72">
        <v>17481000000</v>
      </c>
      <c r="P72">
        <v>18155000000</v>
      </c>
      <c r="Q72">
        <v>19821000000</v>
      </c>
      <c r="R72">
        <v>23546000000</v>
      </c>
      <c r="S72">
        <v>30540000000</v>
      </c>
      <c r="T72">
        <v>36987000000</v>
      </c>
      <c r="U72">
        <v>45594000000</v>
      </c>
      <c r="V72">
        <v>55757000000</v>
      </c>
      <c r="W72">
        <v>71048000000</v>
      </c>
      <c r="X72">
        <v>63615000000</v>
      </c>
      <c r="Y72">
        <v>80153000000</v>
      </c>
      <c r="Z72">
        <v>106180000000</v>
      </c>
      <c r="AA72">
        <v>124609000000</v>
      </c>
      <c r="AB72">
        <v>143024000000</v>
      </c>
      <c r="AC72">
        <v>161510000000</v>
      </c>
    </row>
    <row r="73" spans="1:29" customFormat="1" hidden="1">
      <c r="A73" t="s">
        <v>133</v>
      </c>
      <c r="B73" t="s">
        <v>141</v>
      </c>
      <c r="C73" t="s">
        <v>2843</v>
      </c>
      <c r="D73" t="s">
        <v>2842</v>
      </c>
    </row>
    <row r="74" spans="1:29" customFormat="1" hidden="1">
      <c r="A74" t="s">
        <v>133</v>
      </c>
      <c r="B74" t="s">
        <v>141</v>
      </c>
      <c r="C74" t="s">
        <v>2841</v>
      </c>
      <c r="D74" t="s">
        <v>2840</v>
      </c>
    </row>
    <row r="75" spans="1:29" customFormat="1" hidden="1">
      <c r="A75" t="s">
        <v>133</v>
      </c>
      <c r="B75" t="s">
        <v>141</v>
      </c>
      <c r="C75" t="s">
        <v>2839</v>
      </c>
      <c r="D75" t="s">
        <v>2838</v>
      </c>
      <c r="E75">
        <v>180000000</v>
      </c>
      <c r="F75">
        <v>375190278</v>
      </c>
      <c r="G75">
        <v>473945856</v>
      </c>
      <c r="H75">
        <v>926303715</v>
      </c>
      <c r="I75">
        <v>1944515936</v>
      </c>
      <c r="J75">
        <v>1780400000</v>
      </c>
      <c r="K75">
        <v>2395000000</v>
      </c>
      <c r="L75">
        <v>2220000000</v>
      </c>
      <c r="M75">
        <v>1671000000</v>
      </c>
      <c r="N75">
        <v>1412000000</v>
      </c>
      <c r="O75">
        <v>1298000000</v>
      </c>
      <c r="P75">
        <v>1300000000</v>
      </c>
      <c r="Q75">
        <v>1400000000</v>
      </c>
      <c r="R75">
        <v>1450000000</v>
      </c>
      <c r="S75">
        <v>1610000000</v>
      </c>
      <c r="T75">
        <v>1954000000</v>
      </c>
      <c r="U75">
        <v>2400000000</v>
      </c>
      <c r="V75">
        <v>6700000000</v>
      </c>
      <c r="W75">
        <v>9579000000</v>
      </c>
      <c r="X75">
        <v>7600000000</v>
      </c>
      <c r="Y75">
        <v>8000000000</v>
      </c>
      <c r="Z75">
        <v>7430000000</v>
      </c>
      <c r="AA75">
        <v>8368000000</v>
      </c>
      <c r="AB75">
        <v>8900000000</v>
      </c>
      <c r="AC75">
        <v>9200000000</v>
      </c>
    </row>
    <row r="76" spans="1:29" customFormat="1" hidden="1">
      <c r="A76" t="s">
        <v>133</v>
      </c>
      <c r="B76" t="s">
        <v>141</v>
      </c>
      <c r="C76" t="s">
        <v>2837</v>
      </c>
      <c r="D76" t="s">
        <v>2836</v>
      </c>
      <c r="E76">
        <v>2.7813228973025095</v>
      </c>
      <c r="F76">
        <v>3.9027967862691963</v>
      </c>
      <c r="G76">
        <v>4.803347843399977</v>
      </c>
      <c r="H76">
        <v>7.0275923427946516</v>
      </c>
      <c r="I76">
        <v>11.939482423065703</v>
      </c>
      <c r="J76">
        <v>8.5859660797318629</v>
      </c>
      <c r="K76">
        <v>9.713080732910818</v>
      </c>
      <c r="L76">
        <v>8.2700965440387915</v>
      </c>
      <c r="M76">
        <v>6.1412144148834811</v>
      </c>
      <c r="N76">
        <v>4.9226636287634111</v>
      </c>
      <c r="O76">
        <v>3.858491950686231</v>
      </c>
      <c r="P76">
        <v>3.6836222661397309</v>
      </c>
      <c r="Q76">
        <v>3.689268313715345</v>
      </c>
      <c r="R76">
        <v>3.3944273465306161</v>
      </c>
      <c r="S76">
        <v>3.2575196085486078</v>
      </c>
      <c r="T76">
        <v>3.3904036392381607</v>
      </c>
      <c r="U76">
        <v>3.6160009043252179</v>
      </c>
      <c r="V76">
        <v>8.6547177143480489</v>
      </c>
      <c r="W76">
        <v>9.6630390545572009</v>
      </c>
      <c r="X76">
        <v>7.1688238515206049</v>
      </c>
      <c r="Y76">
        <v>6.9006117880275903</v>
      </c>
      <c r="Z76">
        <v>5.4817973323318521</v>
      </c>
      <c r="AA76">
        <v>5.3702989968321502</v>
      </c>
      <c r="AB76">
        <v>5.1979294017391302</v>
      </c>
      <c r="AC76">
        <v>4.9408002730419804</v>
      </c>
    </row>
    <row r="77" spans="1:29" customFormat="1" hidden="1">
      <c r="A77" t="s">
        <v>133</v>
      </c>
      <c r="B77" t="s">
        <v>141</v>
      </c>
      <c r="C77" t="s">
        <v>2835</v>
      </c>
      <c r="D77" t="s">
        <v>2834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A77">
        <v>0</v>
      </c>
      <c r="AB77">
        <v>0</v>
      </c>
      <c r="AC77">
        <v>0</v>
      </c>
    </row>
    <row r="78" spans="1:29" customFormat="1" hidden="1">
      <c r="A78" t="s">
        <v>133</v>
      </c>
      <c r="B78" t="s">
        <v>141</v>
      </c>
      <c r="C78" t="s">
        <v>2833</v>
      </c>
      <c r="D78" t="s">
        <v>2832</v>
      </c>
      <c r="T78">
        <v>115000000</v>
      </c>
      <c r="U78">
        <v>1313000000</v>
      </c>
      <c r="V78">
        <v>6243000000</v>
      </c>
      <c r="W78">
        <v>-578000000</v>
      </c>
      <c r="X78">
        <v>128000000</v>
      </c>
      <c r="Y78">
        <v>2383000000</v>
      </c>
      <c r="Z78">
        <v>1064000000</v>
      </c>
      <c r="AA78">
        <v>1263000000</v>
      </c>
      <c r="AB78">
        <v>1270000000</v>
      </c>
      <c r="AC78">
        <v>252000000</v>
      </c>
    </row>
    <row r="79" spans="1:29" customFormat="1" hidden="1">
      <c r="A79" t="s">
        <v>133</v>
      </c>
      <c r="B79" t="s">
        <v>141</v>
      </c>
      <c r="C79" t="s">
        <v>2831</v>
      </c>
      <c r="D79" t="s">
        <v>2830</v>
      </c>
      <c r="K79">
        <v>1200000000</v>
      </c>
      <c r="L79">
        <v>885000000</v>
      </c>
      <c r="M79">
        <v>1122000000</v>
      </c>
      <c r="N79">
        <v>1181000000</v>
      </c>
      <c r="O79">
        <v>1732000000</v>
      </c>
      <c r="P79">
        <v>1250000000</v>
      </c>
      <c r="Q79">
        <v>1921000000</v>
      </c>
      <c r="R79">
        <v>2239000000</v>
      </c>
      <c r="S79">
        <v>3093000000</v>
      </c>
      <c r="T79">
        <v>3380000000</v>
      </c>
      <c r="U79">
        <v>4049000000</v>
      </c>
      <c r="V79">
        <v>6430000000</v>
      </c>
      <c r="W79">
        <v>7311000000</v>
      </c>
      <c r="X79">
        <v>6448000000</v>
      </c>
      <c r="Y79">
        <v>7885000000</v>
      </c>
      <c r="Z79">
        <v>8685000000</v>
      </c>
      <c r="AA79">
        <v>8212000000</v>
      </c>
      <c r="AB79">
        <v>9477000000</v>
      </c>
      <c r="AC79">
        <v>9607000000</v>
      </c>
    </row>
    <row r="80" spans="1:29" customFormat="1" hidden="1">
      <c r="A80" t="s">
        <v>133</v>
      </c>
      <c r="B80" t="s">
        <v>141</v>
      </c>
      <c r="C80" t="s">
        <v>2829</v>
      </c>
      <c r="D80" t="s">
        <v>2828</v>
      </c>
    </row>
    <row r="81" spans="1:30" customFormat="1" hidden="1">
      <c r="A81" t="s">
        <v>133</v>
      </c>
      <c r="B81" t="s">
        <v>141</v>
      </c>
      <c r="C81" t="s">
        <v>2827</v>
      </c>
      <c r="D81" t="s">
        <v>2826</v>
      </c>
      <c r="O81">
        <v>1340000000</v>
      </c>
      <c r="P81">
        <v>1100000000</v>
      </c>
      <c r="Q81">
        <v>1770000000</v>
      </c>
      <c r="R81">
        <v>2100000000</v>
      </c>
      <c r="S81">
        <v>2310000000</v>
      </c>
      <c r="T81">
        <v>3150000000</v>
      </c>
      <c r="U81">
        <v>3800000000</v>
      </c>
      <c r="V81">
        <v>6180000000</v>
      </c>
      <c r="W81">
        <v>6805000000</v>
      </c>
      <c r="X81">
        <v>6020000000</v>
      </c>
      <c r="Y81">
        <v>8260000000</v>
      </c>
      <c r="Z81">
        <v>8600000000</v>
      </c>
    </row>
    <row r="82" spans="1:30" customFormat="1" hidden="1">
      <c r="A82" t="s">
        <v>133</v>
      </c>
      <c r="B82" t="s">
        <v>141</v>
      </c>
      <c r="C82" t="s">
        <v>2825</v>
      </c>
      <c r="D82" t="s">
        <v>2824</v>
      </c>
      <c r="O82">
        <v>3.9833429999380199</v>
      </c>
      <c r="P82">
        <v>3.1169111482720799</v>
      </c>
      <c r="Q82">
        <v>4.6642892251972583</v>
      </c>
      <c r="R82">
        <v>4.916067191527099</v>
      </c>
      <c r="S82">
        <v>4.673832481830611</v>
      </c>
      <c r="T82">
        <v>5.46559440307073</v>
      </c>
      <c r="U82">
        <v>5.7253347651815956</v>
      </c>
      <c r="V82">
        <v>7.9830082798016315</v>
      </c>
      <c r="W82">
        <v>6.8647020321809942</v>
      </c>
      <c r="X82">
        <v>5.678463103441322</v>
      </c>
      <c r="Y82">
        <v>7.1248816711384872</v>
      </c>
      <c r="Z82">
        <v>6.3450144088901652</v>
      </c>
    </row>
    <row r="83" spans="1:30" customFormat="1" hidden="1">
      <c r="A83" t="s">
        <v>133</v>
      </c>
      <c r="B83" t="s">
        <v>141</v>
      </c>
      <c r="C83" t="s">
        <v>2823</v>
      </c>
      <c r="D83" t="s">
        <v>2822</v>
      </c>
      <c r="V83">
        <v>10.744062373248008</v>
      </c>
      <c r="W83">
        <v>-68.176453831399996</v>
      </c>
      <c r="X83">
        <v>46.933243006799998</v>
      </c>
      <c r="Y83">
        <v>0.48053516460768719</v>
      </c>
      <c r="Z83">
        <v>-26.817174073169099</v>
      </c>
      <c r="AA83">
        <v>19.940316658913002</v>
      </c>
      <c r="AB83">
        <v>5.0939209200651803</v>
      </c>
      <c r="AC83">
        <v>7.5095050453108696</v>
      </c>
      <c r="AD83">
        <v>-7.1594855864109102</v>
      </c>
    </row>
    <row r="84" spans="1:30" customFormat="1" hidden="1">
      <c r="A84" t="s">
        <v>133</v>
      </c>
      <c r="B84" t="s">
        <v>141</v>
      </c>
      <c r="C84" t="s">
        <v>2821</v>
      </c>
      <c r="D84" t="s">
        <v>2820</v>
      </c>
      <c r="W84">
        <v>9480740000</v>
      </c>
      <c r="X84">
        <v>26525890000</v>
      </c>
      <c r="Y84">
        <v>30115450000</v>
      </c>
      <c r="Z84">
        <v>21574350000</v>
      </c>
      <c r="AB84">
        <v>40061270000</v>
      </c>
      <c r="AC84">
        <v>46067020000</v>
      </c>
      <c r="AD84">
        <v>51876650000</v>
      </c>
    </row>
    <row r="85" spans="1:30" customFormat="1" hidden="1">
      <c r="A85" t="s">
        <v>133</v>
      </c>
      <c r="B85" t="s">
        <v>141</v>
      </c>
      <c r="C85" t="s">
        <v>2819</v>
      </c>
      <c r="D85" t="s">
        <v>2818</v>
      </c>
      <c r="W85">
        <v>9.5639169940601967</v>
      </c>
      <c r="X85">
        <v>25.020978015106831</v>
      </c>
      <c r="Y85">
        <v>25.976878658969436</v>
      </c>
      <c r="Z85">
        <v>15.917390885167388</v>
      </c>
      <c r="AB85">
        <v>23.39726440494492</v>
      </c>
      <c r="AC85">
        <v>24.739994021111997</v>
      </c>
    </row>
    <row r="86" spans="1:30" customFormat="1" hidden="1">
      <c r="A86" t="s">
        <v>133</v>
      </c>
      <c r="B86" t="s">
        <v>141</v>
      </c>
      <c r="C86" t="s">
        <v>2817</v>
      </c>
      <c r="D86" t="s">
        <v>2816</v>
      </c>
      <c r="W86">
        <v>162</v>
      </c>
      <c r="X86">
        <v>188</v>
      </c>
      <c r="Y86">
        <v>267</v>
      </c>
      <c r="Z86">
        <v>294</v>
      </c>
      <c r="AA86">
        <v>301</v>
      </c>
      <c r="AB86">
        <v>301</v>
      </c>
      <c r="AC86">
        <v>305</v>
      </c>
      <c r="AD86">
        <v>307</v>
      </c>
    </row>
    <row r="87" spans="1:30" customFormat="1" hidden="1">
      <c r="A87" t="s">
        <v>133</v>
      </c>
      <c r="B87" t="s">
        <v>141</v>
      </c>
      <c r="C87" t="s">
        <v>2815</v>
      </c>
      <c r="D87" t="s">
        <v>2814</v>
      </c>
      <c r="W87">
        <v>7057430000</v>
      </c>
      <c r="X87">
        <v>22670400000</v>
      </c>
      <c r="Y87">
        <v>19143840000</v>
      </c>
      <c r="Z87">
        <v>7491730000</v>
      </c>
      <c r="AB87">
        <v>10409880000</v>
      </c>
      <c r="AC87">
        <v>21801890000</v>
      </c>
      <c r="AD87">
        <v>18664080000</v>
      </c>
    </row>
    <row r="88" spans="1:30" customFormat="1" hidden="1">
      <c r="A88" t="s">
        <v>133</v>
      </c>
      <c r="B88" t="s">
        <v>141</v>
      </c>
      <c r="C88" t="s">
        <v>2813</v>
      </c>
      <c r="D88" t="s">
        <v>2812</v>
      </c>
      <c r="W88">
        <v>7.1193466661241906</v>
      </c>
      <c r="X88">
        <v>21.384224242567466</v>
      </c>
      <c r="Y88">
        <v>16.513025996514262</v>
      </c>
      <c r="Z88">
        <v>5.5273412555249664</v>
      </c>
      <c r="AB88">
        <v>6.0797552045591168</v>
      </c>
      <c r="AC88">
        <v>11.70856348530774</v>
      </c>
    </row>
    <row r="89" spans="1:30" customFormat="1" hidden="1">
      <c r="A89" t="s">
        <v>133</v>
      </c>
      <c r="B89" t="s">
        <v>141</v>
      </c>
      <c r="C89" t="s">
        <v>2811</v>
      </c>
      <c r="D89" t="s">
        <v>2810</v>
      </c>
      <c r="W89">
        <v>74.439653444773299</v>
      </c>
      <c r="X89">
        <v>85.465181375629598</v>
      </c>
      <c r="Y89">
        <v>63.568168498229298</v>
      </c>
      <c r="Z89">
        <v>34.725171326134998</v>
      </c>
      <c r="AB89">
        <v>25.984897633050601</v>
      </c>
      <c r="AC89">
        <v>47.326460448277302</v>
      </c>
      <c r="AD89">
        <v>35.977805043309502</v>
      </c>
    </row>
    <row r="90" spans="1:30" customFormat="1" hidden="1">
      <c r="A90" t="s">
        <v>133</v>
      </c>
      <c r="B90" t="s">
        <v>141</v>
      </c>
      <c r="C90" t="s">
        <v>2809</v>
      </c>
      <c r="D90" t="s">
        <v>2808</v>
      </c>
      <c r="E90">
        <v>1420000</v>
      </c>
      <c r="F90">
        <v>2640000</v>
      </c>
      <c r="G90">
        <v>8350000</v>
      </c>
      <c r="H90">
        <v>19610000</v>
      </c>
      <c r="I90">
        <v>33439999.999999996</v>
      </c>
      <c r="J90">
        <v>39800000</v>
      </c>
      <c r="K90">
        <v>47450000</v>
      </c>
      <c r="L90">
        <v>41340000</v>
      </c>
      <c r="M90">
        <v>40760000</v>
      </c>
      <c r="N90">
        <v>40160000</v>
      </c>
      <c r="O90">
        <v>35720000</v>
      </c>
      <c r="P90">
        <v>38880000</v>
      </c>
      <c r="Q90">
        <v>35070000</v>
      </c>
      <c r="R90">
        <v>40000000</v>
      </c>
      <c r="S90">
        <v>48350000</v>
      </c>
      <c r="T90">
        <v>50850000</v>
      </c>
      <c r="U90">
        <v>48450000</v>
      </c>
      <c r="V90">
        <v>63110000</v>
      </c>
      <c r="W90">
        <v>78370000</v>
      </c>
      <c r="X90">
        <v>64120000.000000007</v>
      </c>
      <c r="Y90">
        <v>119830000</v>
      </c>
      <c r="Z90">
        <v>137260000</v>
      </c>
      <c r="AA90">
        <v>144500000</v>
      </c>
      <c r="AB90">
        <v>147170000</v>
      </c>
      <c r="AC90">
        <v>125800000</v>
      </c>
    </row>
    <row r="91" spans="1:30" customFormat="1" hidden="1">
      <c r="A91" t="s">
        <v>133</v>
      </c>
      <c r="B91" t="s">
        <v>141</v>
      </c>
      <c r="C91" t="s">
        <v>2807</v>
      </c>
      <c r="D91" t="s">
        <v>2806</v>
      </c>
      <c r="E91">
        <v>1480000</v>
      </c>
      <c r="F91">
        <v>1250000</v>
      </c>
      <c r="G91">
        <v>570000</v>
      </c>
      <c r="H91">
        <v>440000</v>
      </c>
      <c r="I91">
        <v>1680000</v>
      </c>
      <c r="J91">
        <v>3100000</v>
      </c>
      <c r="K91">
        <v>2310000</v>
      </c>
      <c r="L91">
        <v>1650000</v>
      </c>
      <c r="M91">
        <v>1340000</v>
      </c>
      <c r="N91">
        <v>1550000</v>
      </c>
      <c r="O91">
        <v>1520000</v>
      </c>
      <c r="P91">
        <v>1750000</v>
      </c>
      <c r="Q91">
        <v>1580000</v>
      </c>
      <c r="R91">
        <v>1570000</v>
      </c>
      <c r="S91">
        <v>1630000</v>
      </c>
      <c r="T91">
        <v>1470000</v>
      </c>
      <c r="U91">
        <v>2280000</v>
      </c>
      <c r="V91">
        <v>6390000</v>
      </c>
      <c r="W91">
        <v>9050000</v>
      </c>
      <c r="X91">
        <v>4660000</v>
      </c>
      <c r="Y91">
        <v>2990000</v>
      </c>
      <c r="Z91">
        <v>7310000</v>
      </c>
      <c r="AA91">
        <v>5900000</v>
      </c>
      <c r="AB91">
        <v>4150000</v>
      </c>
      <c r="AC91">
        <v>5080000</v>
      </c>
    </row>
    <row r="92" spans="1:30" customFormat="1" hidden="1">
      <c r="A92" t="s">
        <v>133</v>
      </c>
      <c r="B92" t="s">
        <v>141</v>
      </c>
      <c r="C92" t="s">
        <v>2805</v>
      </c>
      <c r="D92" t="s">
        <v>2804</v>
      </c>
      <c r="E92">
        <v>310000</v>
      </c>
      <c r="F92">
        <v>980000</v>
      </c>
      <c r="G92">
        <v>6750000</v>
      </c>
      <c r="H92">
        <v>4220000</v>
      </c>
      <c r="I92">
        <v>36580000</v>
      </c>
      <c r="J92">
        <v>10270000</v>
      </c>
      <c r="K92">
        <v>14760000</v>
      </c>
      <c r="L92">
        <v>7730000</v>
      </c>
      <c r="M92">
        <v>9700000</v>
      </c>
      <c r="N92">
        <v>13970000</v>
      </c>
      <c r="O92">
        <v>38040000</v>
      </c>
      <c r="P92">
        <v>9370000</v>
      </c>
      <c r="Q92">
        <v>11560000</v>
      </c>
      <c r="R92">
        <v>11700000</v>
      </c>
      <c r="S92">
        <v>14390000</v>
      </c>
      <c r="T92">
        <v>16300000</v>
      </c>
      <c r="U92">
        <v>19760000</v>
      </c>
      <c r="V92">
        <v>19480000</v>
      </c>
      <c r="W92">
        <v>27770000</v>
      </c>
      <c r="X92">
        <v>24220000</v>
      </c>
      <c r="Y92">
        <v>22240000</v>
      </c>
      <c r="Z92">
        <v>22980000</v>
      </c>
      <c r="AA92">
        <v>25360000</v>
      </c>
      <c r="AB92">
        <v>29820000</v>
      </c>
      <c r="AC92">
        <v>23510000</v>
      </c>
    </row>
    <row r="93" spans="1:30" customFormat="1" hidden="1">
      <c r="A93" t="s">
        <v>133</v>
      </c>
      <c r="B93" t="s">
        <v>141</v>
      </c>
      <c r="C93" t="s">
        <v>2803</v>
      </c>
      <c r="D93" t="s">
        <v>2802</v>
      </c>
      <c r="E93">
        <v>30000</v>
      </c>
      <c r="F93">
        <v>190000</v>
      </c>
      <c r="G93">
        <v>3400000</v>
      </c>
      <c r="H93">
        <v>5300000</v>
      </c>
      <c r="I93">
        <v>7090000</v>
      </c>
      <c r="J93">
        <v>6140000</v>
      </c>
      <c r="K93">
        <v>9140000</v>
      </c>
      <c r="L93">
        <v>15790000</v>
      </c>
      <c r="M93">
        <v>9160000</v>
      </c>
      <c r="N93">
        <v>11330000</v>
      </c>
      <c r="O93">
        <v>14560000</v>
      </c>
      <c r="P93">
        <v>11760000</v>
      </c>
      <c r="Q93">
        <v>20000000</v>
      </c>
      <c r="R93">
        <v>23230000</v>
      </c>
      <c r="S93">
        <v>25290000</v>
      </c>
      <c r="T93">
        <v>28380000</v>
      </c>
      <c r="U93">
        <v>34360000</v>
      </c>
      <c r="V93">
        <v>28930000</v>
      </c>
      <c r="W93">
        <v>37590000</v>
      </c>
      <c r="X93">
        <v>35320000</v>
      </c>
      <c r="Y93">
        <v>25000000</v>
      </c>
      <c r="Z93">
        <v>32650000</v>
      </c>
      <c r="AA93">
        <v>27850000</v>
      </c>
      <c r="AB93">
        <v>22120000</v>
      </c>
      <c r="AC93">
        <v>16250000</v>
      </c>
    </row>
    <row r="94" spans="1:30" customFormat="1" hidden="1">
      <c r="A94" t="s">
        <v>133</v>
      </c>
      <c r="B94" t="s">
        <v>141</v>
      </c>
      <c r="C94" t="s">
        <v>2801</v>
      </c>
      <c r="D94" t="s">
        <v>2800</v>
      </c>
      <c r="E94">
        <v>6200000</v>
      </c>
      <c r="F94">
        <v>19070000</v>
      </c>
      <c r="G94">
        <v>20820000</v>
      </c>
      <c r="H94">
        <v>14250000</v>
      </c>
      <c r="I94">
        <v>20730000</v>
      </c>
      <c r="J94">
        <v>23010000</v>
      </c>
      <c r="K94">
        <v>19870000</v>
      </c>
      <c r="L94">
        <v>23590000</v>
      </c>
      <c r="M94">
        <v>22070000</v>
      </c>
      <c r="N94">
        <v>16530000.000000002</v>
      </c>
      <c r="O94">
        <v>12110000</v>
      </c>
      <c r="P94">
        <v>21260000</v>
      </c>
      <c r="Q94">
        <v>18000000</v>
      </c>
      <c r="R94">
        <v>30010000</v>
      </c>
      <c r="S94">
        <v>27930000</v>
      </c>
      <c r="T94">
        <v>42410000</v>
      </c>
      <c r="U94">
        <v>41810000</v>
      </c>
      <c r="V94">
        <v>67710000</v>
      </c>
      <c r="W94">
        <v>68000000</v>
      </c>
      <c r="X94">
        <v>51920000</v>
      </c>
      <c r="Y94">
        <v>41920000</v>
      </c>
      <c r="Z94">
        <v>147450000</v>
      </c>
      <c r="AA94">
        <v>33980000</v>
      </c>
      <c r="AB94">
        <v>55270000</v>
      </c>
      <c r="AC94">
        <v>38510000</v>
      </c>
    </row>
    <row r="95" spans="1:30" customFormat="1" hidden="1">
      <c r="A95" t="s">
        <v>133</v>
      </c>
      <c r="B95" t="s">
        <v>141</v>
      </c>
      <c r="C95" t="s">
        <v>2799</v>
      </c>
      <c r="D95" t="s">
        <v>2798</v>
      </c>
      <c r="E95">
        <v>760000</v>
      </c>
      <c r="F95">
        <v>430000</v>
      </c>
      <c r="G95">
        <v>1480000</v>
      </c>
      <c r="H95">
        <v>15960000</v>
      </c>
      <c r="I95">
        <v>7880000</v>
      </c>
      <c r="J95">
        <v>4840000</v>
      </c>
      <c r="K95">
        <v>10140000</v>
      </c>
      <c r="L95">
        <v>10430000</v>
      </c>
      <c r="M95">
        <v>11450000</v>
      </c>
      <c r="N95">
        <v>8940000</v>
      </c>
      <c r="O95">
        <v>10670000</v>
      </c>
      <c r="P95">
        <v>10800000</v>
      </c>
      <c r="Q95">
        <v>12400000</v>
      </c>
      <c r="R95">
        <v>11250000</v>
      </c>
      <c r="S95">
        <v>19700000</v>
      </c>
      <c r="T95">
        <v>18240000</v>
      </c>
      <c r="U95">
        <v>18290000</v>
      </c>
      <c r="V95">
        <v>20030000</v>
      </c>
      <c r="W95">
        <v>25020000</v>
      </c>
      <c r="X95">
        <v>21750000</v>
      </c>
      <c r="Y95">
        <v>25800000</v>
      </c>
      <c r="Z95">
        <v>30570000</v>
      </c>
      <c r="AA95">
        <v>17290000</v>
      </c>
      <c r="AB95">
        <v>29920000</v>
      </c>
      <c r="AC95">
        <v>31810000</v>
      </c>
    </row>
    <row r="96" spans="1:30" customFormat="1" hidden="1">
      <c r="A96" t="s">
        <v>133</v>
      </c>
      <c r="B96" t="s">
        <v>141</v>
      </c>
      <c r="C96" t="s">
        <v>2797</v>
      </c>
      <c r="D96" t="s">
        <v>2796</v>
      </c>
      <c r="T96">
        <v>1420000</v>
      </c>
      <c r="U96">
        <v>1910000</v>
      </c>
      <c r="V96">
        <v>3040000</v>
      </c>
      <c r="W96">
        <v>3930000</v>
      </c>
      <c r="X96">
        <v>3550000</v>
      </c>
      <c r="Y96">
        <v>2360000</v>
      </c>
      <c r="Z96">
        <v>1660000</v>
      </c>
      <c r="AA96">
        <v>1450000</v>
      </c>
      <c r="AB96">
        <v>1480000</v>
      </c>
      <c r="AC96">
        <v>1090000</v>
      </c>
    </row>
    <row r="97" spans="1:29" customFormat="1" hidden="1">
      <c r="A97" t="s">
        <v>133</v>
      </c>
      <c r="B97" t="s">
        <v>141</v>
      </c>
      <c r="C97" t="s">
        <v>2795</v>
      </c>
      <c r="D97" t="s">
        <v>2794</v>
      </c>
      <c r="E97">
        <v>16090000</v>
      </c>
      <c r="F97">
        <v>22130000</v>
      </c>
      <c r="G97">
        <v>27710000</v>
      </c>
      <c r="H97">
        <v>28630000</v>
      </c>
      <c r="I97">
        <v>52710000</v>
      </c>
      <c r="J97">
        <v>120420000</v>
      </c>
      <c r="K97">
        <v>52820000</v>
      </c>
      <c r="L97">
        <v>40100000</v>
      </c>
      <c r="M97">
        <v>54780000</v>
      </c>
      <c r="N97">
        <v>66110000</v>
      </c>
      <c r="O97">
        <v>33299999.999999996</v>
      </c>
      <c r="P97">
        <v>37900000</v>
      </c>
      <c r="Q97">
        <v>41670000</v>
      </c>
      <c r="R97">
        <v>61650000</v>
      </c>
      <c r="S97">
        <v>74810000</v>
      </c>
      <c r="T97">
        <v>82920000</v>
      </c>
      <c r="U97">
        <v>86750000</v>
      </c>
      <c r="V97">
        <v>97640000</v>
      </c>
      <c r="W97">
        <v>114990000</v>
      </c>
      <c r="X97">
        <v>112480000</v>
      </c>
      <c r="Y97">
        <v>96380000</v>
      </c>
      <c r="Z97">
        <v>123860000</v>
      </c>
      <c r="AA97">
        <v>98550000</v>
      </c>
      <c r="AB97">
        <v>144290000</v>
      </c>
      <c r="AC97">
        <v>131910000</v>
      </c>
    </row>
    <row r="98" spans="1:29" customFormat="1" hidden="1">
      <c r="A98" t="s">
        <v>133</v>
      </c>
      <c r="B98" t="s">
        <v>141</v>
      </c>
      <c r="C98" t="s">
        <v>2793</v>
      </c>
      <c r="D98" t="s">
        <v>2792</v>
      </c>
      <c r="E98">
        <v>210000</v>
      </c>
      <c r="F98">
        <v>560000</v>
      </c>
      <c r="G98">
        <v>1050000</v>
      </c>
      <c r="H98">
        <v>8500000</v>
      </c>
      <c r="I98">
        <v>16200000</v>
      </c>
      <c r="J98">
        <v>13650000</v>
      </c>
      <c r="K98">
        <v>34560000</v>
      </c>
      <c r="L98">
        <v>34310000</v>
      </c>
      <c r="M98">
        <v>40910000</v>
      </c>
      <c r="N98">
        <v>39370000</v>
      </c>
      <c r="O98">
        <v>41030000</v>
      </c>
      <c r="P98">
        <v>60240000</v>
      </c>
      <c r="Q98">
        <v>48390000</v>
      </c>
      <c r="R98">
        <v>69800000</v>
      </c>
      <c r="S98">
        <v>59400000</v>
      </c>
      <c r="T98">
        <v>72460000</v>
      </c>
      <c r="U98">
        <v>71030000</v>
      </c>
      <c r="V98">
        <v>82540000</v>
      </c>
      <c r="W98">
        <v>80340000</v>
      </c>
      <c r="X98">
        <v>67580000</v>
      </c>
      <c r="Y98">
        <v>69040000</v>
      </c>
      <c r="Z98">
        <v>62120000</v>
      </c>
      <c r="AA98">
        <v>61330000</v>
      </c>
      <c r="AB98">
        <v>40820000</v>
      </c>
      <c r="AC98">
        <v>35460000</v>
      </c>
    </row>
    <row r="99" spans="1:29" customFormat="1" hidden="1">
      <c r="A99" t="s">
        <v>133</v>
      </c>
      <c r="B99" t="s">
        <v>141</v>
      </c>
      <c r="C99" t="s">
        <v>2791</v>
      </c>
      <c r="D99" t="s">
        <v>2790</v>
      </c>
      <c r="H99">
        <v>40000</v>
      </c>
      <c r="K99">
        <v>5320000</v>
      </c>
      <c r="L99">
        <v>4770000</v>
      </c>
      <c r="M99">
        <v>10860000</v>
      </c>
      <c r="N99">
        <v>2960000</v>
      </c>
      <c r="O99">
        <v>4250000</v>
      </c>
      <c r="P99">
        <v>6580000</v>
      </c>
      <c r="Q99">
        <v>7350000</v>
      </c>
      <c r="R99">
        <v>7850000</v>
      </c>
      <c r="S99">
        <v>6310000</v>
      </c>
      <c r="T99">
        <v>9130000</v>
      </c>
      <c r="U99">
        <v>18390000</v>
      </c>
      <c r="V99">
        <v>31510000</v>
      </c>
      <c r="W99">
        <v>49470000</v>
      </c>
      <c r="X99">
        <v>32650000</v>
      </c>
      <c r="Y99">
        <v>15990000</v>
      </c>
      <c r="Z99">
        <v>10470000</v>
      </c>
      <c r="AA99">
        <v>3730000</v>
      </c>
      <c r="AB99">
        <v>-2110000</v>
      </c>
      <c r="AC99">
        <v>-1530000</v>
      </c>
    </row>
    <row r="100" spans="1:29" customFormat="1" hidden="1">
      <c r="A100" t="s">
        <v>133</v>
      </c>
      <c r="B100" t="s">
        <v>141</v>
      </c>
      <c r="C100" t="s">
        <v>2789</v>
      </c>
      <c r="D100" t="s">
        <v>2788</v>
      </c>
      <c r="E100">
        <v>16050000</v>
      </c>
      <c r="F100">
        <v>18370000</v>
      </c>
      <c r="G100">
        <v>12880000</v>
      </c>
      <c r="H100">
        <v>7320000</v>
      </c>
      <c r="I100">
        <v>8039999.9999999991</v>
      </c>
      <c r="J100">
        <v>11190000</v>
      </c>
      <c r="K100">
        <v>9680000</v>
      </c>
      <c r="L100">
        <v>8220000.0000000009</v>
      </c>
      <c r="M100">
        <v>8700000</v>
      </c>
      <c r="N100">
        <v>7690000</v>
      </c>
      <c r="O100">
        <v>5780000</v>
      </c>
      <c r="P100">
        <v>5170000</v>
      </c>
      <c r="Q100">
        <v>7180000</v>
      </c>
      <c r="R100">
        <v>8620000</v>
      </c>
      <c r="S100">
        <v>12600000</v>
      </c>
      <c r="T100">
        <v>19380000</v>
      </c>
      <c r="U100">
        <v>18690000</v>
      </c>
      <c r="V100">
        <v>26780000</v>
      </c>
      <c r="W100">
        <v>28770000</v>
      </c>
      <c r="X100">
        <v>26300000</v>
      </c>
      <c r="Y100">
        <v>25190000</v>
      </c>
      <c r="Z100">
        <v>23170000</v>
      </c>
      <c r="AA100">
        <v>12930000</v>
      </c>
      <c r="AB100">
        <v>24720000</v>
      </c>
      <c r="AC100">
        <v>19610000</v>
      </c>
    </row>
    <row r="101" spans="1:29" customFormat="1" hidden="1">
      <c r="A101" t="s">
        <v>133</v>
      </c>
      <c r="B101" t="s">
        <v>141</v>
      </c>
      <c r="C101" t="s">
        <v>2787</v>
      </c>
      <c r="D101" t="s">
        <v>2786</v>
      </c>
      <c r="E101">
        <v>11940000</v>
      </c>
      <c r="F101">
        <v>14460000</v>
      </c>
      <c r="G101">
        <v>19620000</v>
      </c>
      <c r="H101">
        <v>31270000</v>
      </c>
      <c r="I101">
        <v>179750000</v>
      </c>
      <c r="J101">
        <v>94060000</v>
      </c>
      <c r="K101">
        <v>67330000</v>
      </c>
      <c r="L101">
        <v>63880000</v>
      </c>
      <c r="M101">
        <v>66180000.000000007</v>
      </c>
      <c r="N101">
        <v>79170000</v>
      </c>
      <c r="O101">
        <v>52920000</v>
      </c>
      <c r="P101">
        <v>61790000</v>
      </c>
      <c r="Q101">
        <v>77800000</v>
      </c>
      <c r="R101">
        <v>99010000</v>
      </c>
      <c r="S101">
        <v>106780000</v>
      </c>
      <c r="T101">
        <v>96420000</v>
      </c>
      <c r="U101">
        <v>159380000</v>
      </c>
      <c r="V101">
        <v>154460000</v>
      </c>
      <c r="W101">
        <v>165590000</v>
      </c>
      <c r="X101">
        <v>142910000</v>
      </c>
      <c r="Y101">
        <v>242420000</v>
      </c>
      <c r="Z101">
        <v>220450000</v>
      </c>
      <c r="AA101">
        <v>135340000</v>
      </c>
      <c r="AB101">
        <v>177270000</v>
      </c>
      <c r="AC101">
        <v>158480000</v>
      </c>
    </row>
    <row r="102" spans="1:29" customFormat="1" hidden="1">
      <c r="A102" t="s">
        <v>133</v>
      </c>
      <c r="B102" t="s">
        <v>141</v>
      </c>
      <c r="C102" t="s">
        <v>2785</v>
      </c>
      <c r="D102" t="s">
        <v>2784</v>
      </c>
      <c r="E102">
        <v>20000</v>
      </c>
      <c r="F102">
        <v>570000</v>
      </c>
      <c r="G102">
        <v>3920000</v>
      </c>
      <c r="H102">
        <v>2740000</v>
      </c>
      <c r="I102">
        <v>16059999.999999998</v>
      </c>
      <c r="J102">
        <v>5740000</v>
      </c>
      <c r="K102">
        <v>8390000</v>
      </c>
      <c r="L102">
        <v>8350000</v>
      </c>
      <c r="M102">
        <v>7280000</v>
      </c>
      <c r="N102">
        <v>8350000</v>
      </c>
      <c r="O102">
        <v>7930000</v>
      </c>
      <c r="P102">
        <v>23700000</v>
      </c>
      <c r="Q102">
        <v>26470000</v>
      </c>
      <c r="R102">
        <v>34590000</v>
      </c>
      <c r="S102">
        <v>67670000</v>
      </c>
      <c r="T102">
        <v>96620000</v>
      </c>
      <c r="U102">
        <v>82150000</v>
      </c>
      <c r="V102">
        <v>97150000</v>
      </c>
      <c r="W102">
        <v>125880000</v>
      </c>
      <c r="X102">
        <v>93790000</v>
      </c>
      <c r="Y102">
        <v>82200000</v>
      </c>
      <c r="Z102">
        <v>35000000</v>
      </c>
      <c r="AA102">
        <v>81880000</v>
      </c>
      <c r="AB102">
        <v>36290000</v>
      </c>
      <c r="AC102">
        <v>25010000</v>
      </c>
    </row>
    <row r="103" spans="1:29" customFormat="1" hidden="1">
      <c r="A103" t="s">
        <v>133</v>
      </c>
      <c r="B103" t="s">
        <v>141</v>
      </c>
      <c r="C103" t="s">
        <v>2783</v>
      </c>
      <c r="D103" t="s">
        <v>2782</v>
      </c>
      <c r="L103">
        <v>40000</v>
      </c>
      <c r="S103">
        <v>10000</v>
      </c>
      <c r="T103">
        <v>10000</v>
      </c>
      <c r="V103">
        <v>330000</v>
      </c>
      <c r="W103">
        <v>120000</v>
      </c>
      <c r="X103">
        <v>270000</v>
      </c>
      <c r="Y103">
        <v>40000</v>
      </c>
      <c r="Z103">
        <v>50000</v>
      </c>
      <c r="AA103">
        <v>80000</v>
      </c>
      <c r="AC103">
        <v>40000</v>
      </c>
    </row>
    <row r="104" spans="1:29" customFormat="1" hidden="1">
      <c r="A104" t="s">
        <v>133</v>
      </c>
      <c r="B104" t="s">
        <v>141</v>
      </c>
      <c r="C104" t="s">
        <v>2781</v>
      </c>
      <c r="D104" t="s">
        <v>2780</v>
      </c>
      <c r="E104">
        <v>30000</v>
      </c>
      <c r="G104">
        <v>70000</v>
      </c>
      <c r="H104">
        <v>90000</v>
      </c>
      <c r="I104">
        <v>430000</v>
      </c>
      <c r="J104">
        <v>90000</v>
      </c>
      <c r="K104">
        <v>190000</v>
      </c>
      <c r="L104">
        <v>570000</v>
      </c>
      <c r="M104">
        <v>60000</v>
      </c>
      <c r="N104">
        <v>130000</v>
      </c>
      <c r="O104">
        <v>240000</v>
      </c>
      <c r="P104">
        <v>240000</v>
      </c>
      <c r="Q104">
        <v>90000</v>
      </c>
      <c r="R104">
        <v>90000</v>
      </c>
      <c r="S104">
        <v>240000</v>
      </c>
      <c r="T104">
        <v>4320000</v>
      </c>
      <c r="U104">
        <v>7660000</v>
      </c>
      <c r="V104">
        <v>27300000</v>
      </c>
      <c r="W104">
        <v>30830000</v>
      </c>
      <c r="X104">
        <v>20480000</v>
      </c>
      <c r="Y104">
        <v>18310000</v>
      </c>
      <c r="Z104">
        <v>16469999.999999998</v>
      </c>
      <c r="AA104">
        <v>18550000</v>
      </c>
      <c r="AB104">
        <v>17140000</v>
      </c>
      <c r="AC104">
        <v>16800000</v>
      </c>
    </row>
    <row r="105" spans="1:29" customFormat="1" hidden="1">
      <c r="A105" t="s">
        <v>133</v>
      </c>
      <c r="B105" t="s">
        <v>141</v>
      </c>
      <c r="C105" t="s">
        <v>2779</v>
      </c>
      <c r="D105" t="s">
        <v>2778</v>
      </c>
    </row>
    <row r="106" spans="1:29" customFormat="1" hidden="1">
      <c r="A106" t="s">
        <v>133</v>
      </c>
      <c r="B106" t="s">
        <v>141</v>
      </c>
      <c r="C106" t="s">
        <v>2777</v>
      </c>
      <c r="D106" t="s">
        <v>2776</v>
      </c>
      <c r="E106">
        <v>810000</v>
      </c>
      <c r="F106">
        <v>800000</v>
      </c>
      <c r="G106">
        <v>26350000</v>
      </c>
      <c r="H106">
        <v>32170000</v>
      </c>
      <c r="I106">
        <v>92270000</v>
      </c>
      <c r="J106">
        <v>3490000</v>
      </c>
      <c r="K106">
        <v>1580000</v>
      </c>
      <c r="L106">
        <v>1110000</v>
      </c>
      <c r="M106">
        <v>880000</v>
      </c>
      <c r="N106">
        <v>1130000</v>
      </c>
      <c r="O106">
        <v>400000</v>
      </c>
      <c r="P106">
        <v>20000</v>
      </c>
      <c r="Q106">
        <v>-2310000</v>
      </c>
      <c r="R106">
        <v>-3130000</v>
      </c>
      <c r="S106">
        <v>-4280000</v>
      </c>
      <c r="T106">
        <v>-3190000</v>
      </c>
      <c r="U106">
        <v>-2640000</v>
      </c>
      <c r="V106">
        <v>6070000</v>
      </c>
      <c r="W106">
        <v>6440000</v>
      </c>
      <c r="X106">
        <v>1180000</v>
      </c>
      <c r="Y106">
        <v>5690000</v>
      </c>
      <c r="Z106">
        <v>3980000</v>
      </c>
      <c r="AA106">
        <v>4450000</v>
      </c>
      <c r="AB106">
        <v>2420000</v>
      </c>
      <c r="AC106">
        <v>3130000</v>
      </c>
    </row>
    <row r="107" spans="1:29" customFormat="1" hidden="1">
      <c r="A107" t="s">
        <v>133</v>
      </c>
      <c r="B107" t="s">
        <v>141</v>
      </c>
      <c r="C107" t="s">
        <v>2775</v>
      </c>
      <c r="D107" t="s">
        <v>2774</v>
      </c>
      <c r="E107">
        <v>1310000</v>
      </c>
      <c r="F107">
        <v>7100000</v>
      </c>
      <c r="G107">
        <v>281240000</v>
      </c>
      <c r="H107">
        <v>11470000</v>
      </c>
      <c r="I107">
        <v>79460000</v>
      </c>
      <c r="J107">
        <v>170190000</v>
      </c>
      <c r="K107">
        <v>120850000</v>
      </c>
      <c r="L107">
        <v>232490000</v>
      </c>
      <c r="M107">
        <v>388620000</v>
      </c>
      <c r="N107">
        <v>679990000</v>
      </c>
      <c r="O107">
        <v>923680000</v>
      </c>
      <c r="P107">
        <v>459530000</v>
      </c>
      <c r="Q107">
        <v>374740000</v>
      </c>
      <c r="R107">
        <v>484240000</v>
      </c>
      <c r="S107">
        <v>615330000</v>
      </c>
      <c r="T107">
        <v>602660000</v>
      </c>
      <c r="U107">
        <v>562730000</v>
      </c>
      <c r="V107">
        <v>640040000</v>
      </c>
      <c r="W107">
        <v>619040000</v>
      </c>
      <c r="X107">
        <v>1191360000</v>
      </c>
      <c r="Y107">
        <v>807810000</v>
      </c>
      <c r="Z107">
        <v>1031010000</v>
      </c>
      <c r="AA107">
        <v>1646710000</v>
      </c>
      <c r="AB107">
        <v>1306890000</v>
      </c>
      <c r="AC107">
        <v>1523090000</v>
      </c>
    </row>
    <row r="108" spans="1:29" customFormat="1" hidden="1">
      <c r="A108" t="s">
        <v>133</v>
      </c>
      <c r="B108" t="s">
        <v>141</v>
      </c>
      <c r="C108" t="s">
        <v>2773</v>
      </c>
      <c r="D108" t="s">
        <v>2772</v>
      </c>
      <c r="E108">
        <v>40000</v>
      </c>
      <c r="F108">
        <v>120000</v>
      </c>
      <c r="G108">
        <v>440000</v>
      </c>
      <c r="H108">
        <v>1110000</v>
      </c>
      <c r="I108">
        <v>2370000</v>
      </c>
      <c r="J108">
        <v>3390000</v>
      </c>
      <c r="K108">
        <v>7260000</v>
      </c>
      <c r="L108">
        <v>6750000</v>
      </c>
      <c r="M108">
        <v>11620000</v>
      </c>
      <c r="N108">
        <v>7170000</v>
      </c>
      <c r="O108">
        <v>16030000.000000002</v>
      </c>
      <c r="P108">
        <v>38130000</v>
      </c>
      <c r="Q108">
        <v>22610000</v>
      </c>
      <c r="R108">
        <v>12680000</v>
      </c>
      <c r="S108">
        <v>31350000</v>
      </c>
      <c r="T108">
        <v>15290000</v>
      </c>
      <c r="U108">
        <v>10080000</v>
      </c>
      <c r="V108">
        <v>24670000</v>
      </c>
      <c r="W108">
        <v>53220000</v>
      </c>
      <c r="X108">
        <v>57530000</v>
      </c>
      <c r="Y108">
        <v>96040000</v>
      </c>
      <c r="Z108">
        <v>139490000</v>
      </c>
      <c r="AA108">
        <v>200320000</v>
      </c>
      <c r="AB108">
        <v>234560000</v>
      </c>
      <c r="AC108">
        <v>178840000</v>
      </c>
    </row>
    <row r="109" spans="1:29" customFormat="1" hidden="1">
      <c r="A109" t="s">
        <v>133</v>
      </c>
      <c r="B109" t="s">
        <v>141</v>
      </c>
      <c r="C109" t="s">
        <v>2771</v>
      </c>
      <c r="D109" t="s">
        <v>2770</v>
      </c>
      <c r="E109">
        <v>160000</v>
      </c>
      <c r="F109">
        <v>20000</v>
      </c>
      <c r="G109">
        <v>200000</v>
      </c>
      <c r="H109">
        <v>100000</v>
      </c>
      <c r="I109">
        <v>130000</v>
      </c>
      <c r="J109">
        <v>500000</v>
      </c>
      <c r="K109">
        <v>2590000</v>
      </c>
      <c r="L109">
        <v>2720000</v>
      </c>
      <c r="M109">
        <v>4520000</v>
      </c>
      <c r="N109">
        <v>2990000</v>
      </c>
      <c r="O109">
        <v>5010000</v>
      </c>
      <c r="P109">
        <v>4630000</v>
      </c>
      <c r="Q109">
        <v>5260000</v>
      </c>
      <c r="R109">
        <v>10350000</v>
      </c>
      <c r="S109">
        <v>10830000</v>
      </c>
      <c r="T109">
        <v>11920000</v>
      </c>
      <c r="U109">
        <v>11970000</v>
      </c>
      <c r="V109">
        <v>14340000</v>
      </c>
      <c r="W109">
        <v>17950000</v>
      </c>
      <c r="X109">
        <v>12870000</v>
      </c>
      <c r="Y109">
        <v>12140000</v>
      </c>
      <c r="Z109">
        <v>8770000</v>
      </c>
      <c r="AA109">
        <v>11270000</v>
      </c>
      <c r="AB109">
        <v>12380000</v>
      </c>
      <c r="AC109">
        <v>12500000</v>
      </c>
    </row>
    <row r="110" spans="1:29" customFormat="1" hidden="1">
      <c r="A110" t="s">
        <v>133</v>
      </c>
      <c r="B110" t="s">
        <v>141</v>
      </c>
      <c r="C110" t="s">
        <v>2769</v>
      </c>
      <c r="D110" t="s">
        <v>2768</v>
      </c>
      <c r="E110">
        <v>1520000</v>
      </c>
      <c r="F110">
        <v>6500000</v>
      </c>
      <c r="G110">
        <v>18150000</v>
      </c>
      <c r="H110">
        <v>9020000</v>
      </c>
      <c r="I110">
        <v>16059999.999999998</v>
      </c>
      <c r="J110">
        <v>22600000</v>
      </c>
      <c r="K110">
        <v>29660000</v>
      </c>
      <c r="L110">
        <v>19130000</v>
      </c>
      <c r="M110">
        <v>23190000</v>
      </c>
      <c r="N110">
        <v>11710000</v>
      </c>
      <c r="O110">
        <v>18840000</v>
      </c>
      <c r="P110">
        <v>36230000</v>
      </c>
      <c r="Q110">
        <v>30070000</v>
      </c>
      <c r="R110">
        <v>38760000</v>
      </c>
      <c r="S110">
        <v>52320000</v>
      </c>
      <c r="T110">
        <v>56100000</v>
      </c>
      <c r="U110">
        <v>61050000</v>
      </c>
      <c r="V110">
        <v>47740000</v>
      </c>
      <c r="W110">
        <v>40610000</v>
      </c>
      <c r="X110">
        <v>45440000</v>
      </c>
      <c r="Y110">
        <v>21160000</v>
      </c>
      <c r="Z110">
        <v>18480000</v>
      </c>
      <c r="AA110">
        <v>7780000</v>
      </c>
      <c r="AB110">
        <v>620000</v>
      </c>
      <c r="AC110">
        <v>-710000</v>
      </c>
    </row>
    <row r="111" spans="1:29" customFormat="1" hidden="1">
      <c r="A111" t="s">
        <v>133</v>
      </c>
      <c r="B111" t="s">
        <v>141</v>
      </c>
      <c r="C111" t="s">
        <v>2767</v>
      </c>
      <c r="D111" t="s">
        <v>2766</v>
      </c>
      <c r="E111">
        <v>60000</v>
      </c>
      <c r="F111">
        <v>780000</v>
      </c>
      <c r="G111">
        <v>460000</v>
      </c>
      <c r="H111">
        <v>760000</v>
      </c>
      <c r="I111">
        <v>6120000</v>
      </c>
      <c r="J111">
        <v>6850000</v>
      </c>
      <c r="K111">
        <v>4180000</v>
      </c>
      <c r="L111">
        <v>6480000</v>
      </c>
      <c r="M111">
        <v>7910000</v>
      </c>
      <c r="N111">
        <v>7130000</v>
      </c>
      <c r="O111">
        <v>6170000</v>
      </c>
      <c r="P111">
        <v>5690000</v>
      </c>
      <c r="Q111">
        <v>7940000</v>
      </c>
      <c r="R111">
        <v>11530000</v>
      </c>
      <c r="S111">
        <v>12050000</v>
      </c>
      <c r="T111">
        <v>15450000</v>
      </c>
      <c r="U111">
        <v>15210000</v>
      </c>
      <c r="V111">
        <v>29980000</v>
      </c>
      <c r="W111">
        <v>30940000</v>
      </c>
      <c r="X111">
        <v>15900000</v>
      </c>
      <c r="Y111">
        <v>20180000</v>
      </c>
      <c r="Z111">
        <v>43120000</v>
      </c>
      <c r="AA111">
        <v>46440000</v>
      </c>
      <c r="AB111">
        <v>18390000</v>
      </c>
      <c r="AC111">
        <v>19800000</v>
      </c>
    </row>
    <row r="112" spans="1:29" customFormat="1" hidden="1">
      <c r="A112" t="s">
        <v>133</v>
      </c>
      <c r="B112" t="s">
        <v>141</v>
      </c>
      <c r="C112" t="s">
        <v>2765</v>
      </c>
      <c r="D112" t="s">
        <v>2764</v>
      </c>
      <c r="E112">
        <v>40000</v>
      </c>
      <c r="F112">
        <v>280000</v>
      </c>
      <c r="G112">
        <v>60000</v>
      </c>
      <c r="H112">
        <v>320000</v>
      </c>
      <c r="I112">
        <v>670000</v>
      </c>
      <c r="J112">
        <v>1760000</v>
      </c>
      <c r="K112">
        <v>2310000</v>
      </c>
      <c r="L112">
        <v>2740000</v>
      </c>
      <c r="M112">
        <v>2260000</v>
      </c>
      <c r="N112">
        <v>2020000</v>
      </c>
      <c r="O112">
        <v>2030000</v>
      </c>
      <c r="P112">
        <v>1650000</v>
      </c>
      <c r="Q112">
        <v>1730000</v>
      </c>
      <c r="R112">
        <v>1950000</v>
      </c>
      <c r="S112">
        <v>4060000</v>
      </c>
      <c r="T112">
        <v>3260000</v>
      </c>
      <c r="U112">
        <v>2790000</v>
      </c>
      <c r="V112">
        <v>6940000</v>
      </c>
      <c r="W112">
        <v>7200000</v>
      </c>
      <c r="X112">
        <v>5060000</v>
      </c>
      <c r="Y112">
        <v>6470000</v>
      </c>
      <c r="Z112">
        <v>6720000</v>
      </c>
      <c r="AA112">
        <v>8240000</v>
      </c>
      <c r="AB112">
        <v>9890000</v>
      </c>
      <c r="AC112">
        <v>7950000</v>
      </c>
    </row>
    <row r="113" spans="1:30" customFormat="1" hidden="1">
      <c r="A113" t="s">
        <v>133</v>
      </c>
      <c r="B113" t="s">
        <v>141</v>
      </c>
      <c r="C113" t="s">
        <v>2763</v>
      </c>
      <c r="D113" t="s">
        <v>2762</v>
      </c>
      <c r="T113">
        <v>810000</v>
      </c>
      <c r="U113">
        <v>60000</v>
      </c>
      <c r="V113">
        <v>740000</v>
      </c>
      <c r="W113">
        <v>860000</v>
      </c>
      <c r="X113">
        <v>1080000</v>
      </c>
      <c r="Y113">
        <v>4380000</v>
      </c>
      <c r="Z113">
        <v>4500000</v>
      </c>
      <c r="AA113">
        <v>2340000</v>
      </c>
      <c r="AB113">
        <v>4300000</v>
      </c>
      <c r="AC113">
        <v>-150000</v>
      </c>
    </row>
    <row r="114" spans="1:30" customFormat="1" hidden="1">
      <c r="A114" t="s">
        <v>133</v>
      </c>
      <c r="B114" t="s">
        <v>141</v>
      </c>
      <c r="C114" t="s">
        <v>2761</v>
      </c>
      <c r="D114" t="s">
        <v>2760</v>
      </c>
      <c r="T114">
        <v>10000</v>
      </c>
      <c r="U114">
        <v>10000</v>
      </c>
      <c r="X114">
        <v>10000</v>
      </c>
      <c r="Z114">
        <v>30000</v>
      </c>
      <c r="AA114">
        <v>20000</v>
      </c>
      <c r="AB114">
        <v>30000</v>
      </c>
      <c r="AC114">
        <v>30000</v>
      </c>
    </row>
    <row r="115" spans="1:30" customFormat="1" hidden="1">
      <c r="A115" t="s">
        <v>133</v>
      </c>
      <c r="B115" t="s">
        <v>141</v>
      </c>
      <c r="C115" t="s">
        <v>2759</v>
      </c>
      <c r="D115" t="s">
        <v>2758</v>
      </c>
      <c r="Y115">
        <v>110000</v>
      </c>
      <c r="AA115">
        <v>20000</v>
      </c>
      <c r="AB115">
        <v>30000</v>
      </c>
      <c r="AC115">
        <v>50000</v>
      </c>
    </row>
    <row r="116" spans="1:30" customFormat="1" hidden="1">
      <c r="A116" t="s">
        <v>133</v>
      </c>
      <c r="B116" t="s">
        <v>141</v>
      </c>
      <c r="C116" t="s">
        <v>2757</v>
      </c>
      <c r="D116" t="s">
        <v>2756</v>
      </c>
    </row>
    <row r="117" spans="1:30" customFormat="1" hidden="1">
      <c r="A117" t="s">
        <v>133</v>
      </c>
      <c r="B117" t="s">
        <v>141</v>
      </c>
      <c r="C117" t="s">
        <v>2755</v>
      </c>
      <c r="D117" t="s">
        <v>2754</v>
      </c>
      <c r="E117">
        <v>53650000</v>
      </c>
      <c r="F117">
        <v>57160000</v>
      </c>
      <c r="G117">
        <v>59710000</v>
      </c>
      <c r="H117">
        <v>44060000</v>
      </c>
      <c r="I117">
        <v>21050000</v>
      </c>
      <c r="J117">
        <v>33960000</v>
      </c>
      <c r="K117">
        <v>46240000</v>
      </c>
      <c r="L117">
        <v>35670000</v>
      </c>
      <c r="M117">
        <v>33680000</v>
      </c>
      <c r="N117">
        <v>33119999.999999996</v>
      </c>
      <c r="O117">
        <v>37320000</v>
      </c>
      <c r="P117">
        <v>34920000</v>
      </c>
      <c r="Q117">
        <v>24400000</v>
      </c>
      <c r="R117">
        <v>20910000</v>
      </c>
      <c r="S117">
        <v>26820000</v>
      </c>
      <c r="T117">
        <v>41930000</v>
      </c>
      <c r="U117">
        <v>42780000</v>
      </c>
      <c r="V117">
        <v>47030000</v>
      </c>
      <c r="W117">
        <v>37600000</v>
      </c>
      <c r="X117">
        <v>21830000</v>
      </c>
      <c r="Y117">
        <v>16559999.999999998</v>
      </c>
      <c r="Z117">
        <v>15660000</v>
      </c>
      <c r="AA117">
        <v>11190000</v>
      </c>
      <c r="AB117">
        <v>11140000</v>
      </c>
      <c r="AC117">
        <v>-300000</v>
      </c>
    </row>
    <row r="118" spans="1:30" customFormat="1" hidden="1">
      <c r="A118" t="s">
        <v>133</v>
      </c>
      <c r="B118" t="s">
        <v>141</v>
      </c>
      <c r="C118" t="s">
        <v>2753</v>
      </c>
      <c r="D118" t="s">
        <v>2752</v>
      </c>
      <c r="E118">
        <v>114130000</v>
      </c>
      <c r="F118">
        <v>154410000</v>
      </c>
      <c r="G118">
        <v>495230000</v>
      </c>
      <c r="H118">
        <v>239380000</v>
      </c>
      <c r="I118">
        <v>608720000</v>
      </c>
      <c r="J118">
        <v>576050000</v>
      </c>
      <c r="K118">
        <v>496630000</v>
      </c>
      <c r="L118">
        <v>615860000</v>
      </c>
      <c r="M118">
        <v>746320000</v>
      </c>
      <c r="N118">
        <v>1041370000</v>
      </c>
      <c r="O118">
        <v>1274340000</v>
      </c>
      <c r="P118">
        <v>878910000</v>
      </c>
      <c r="Q118">
        <v>786650000</v>
      </c>
      <c r="R118">
        <v>1010390000</v>
      </c>
      <c r="S118">
        <v>1244080000</v>
      </c>
      <c r="T118">
        <v>1312710000</v>
      </c>
      <c r="U118">
        <v>1360180000</v>
      </c>
      <c r="V118">
        <v>1584530000</v>
      </c>
      <c r="W118">
        <v>1722210000</v>
      </c>
      <c r="X118">
        <v>2132400000</v>
      </c>
      <c r="Y118">
        <v>1872310000</v>
      </c>
      <c r="Z118">
        <v>2231520000</v>
      </c>
      <c r="AA118">
        <v>2689480000</v>
      </c>
      <c r="AB118">
        <v>2434480000</v>
      </c>
      <c r="AC118">
        <v>2465620000</v>
      </c>
    </row>
    <row r="119" spans="1:30" customFormat="1" hidden="1">
      <c r="A119" t="s">
        <v>133</v>
      </c>
      <c r="B119" t="s">
        <v>141</v>
      </c>
      <c r="C119" t="s">
        <v>2751</v>
      </c>
      <c r="D119" t="s">
        <v>2750</v>
      </c>
      <c r="E119">
        <v>2000000</v>
      </c>
      <c r="F119">
        <v>1000000</v>
      </c>
      <c r="G119">
        <v>2000000</v>
      </c>
      <c r="H119">
        <v>2000000</v>
      </c>
      <c r="I119">
        <v>10000000</v>
      </c>
      <c r="J119">
        <v>1000000</v>
      </c>
      <c r="L119">
        <v>48000000</v>
      </c>
      <c r="M119">
        <v>-9610000</v>
      </c>
      <c r="N119">
        <v>-150000</v>
      </c>
      <c r="O119">
        <v>6790000</v>
      </c>
      <c r="P119">
        <v>8670000</v>
      </c>
      <c r="Q119">
        <v>14650000</v>
      </c>
      <c r="R119">
        <v>33730000</v>
      </c>
      <c r="S119">
        <v>30490000</v>
      </c>
      <c r="T119">
        <v>28140000</v>
      </c>
      <c r="U119">
        <v>45230000</v>
      </c>
      <c r="V119">
        <v>40580000</v>
      </c>
      <c r="W119">
        <v>62630000</v>
      </c>
      <c r="X119">
        <v>78140000</v>
      </c>
      <c r="Y119">
        <v>92060000</v>
      </c>
      <c r="Z119">
        <v>88290000</v>
      </c>
      <c r="AA119">
        <v>81980000</v>
      </c>
      <c r="AB119">
        <v>105480000</v>
      </c>
      <c r="AC119">
        <v>93560000</v>
      </c>
    </row>
    <row r="120" spans="1:30" customFormat="1" hidden="1">
      <c r="A120" t="s">
        <v>133</v>
      </c>
      <c r="B120" t="s">
        <v>141</v>
      </c>
      <c r="C120" t="s">
        <v>2749</v>
      </c>
      <c r="D120" t="s">
        <v>2748</v>
      </c>
      <c r="E120">
        <v>96250000</v>
      </c>
      <c r="F120">
        <v>88767000</v>
      </c>
      <c r="G120">
        <v>138501000</v>
      </c>
      <c r="H120">
        <v>122391000</v>
      </c>
      <c r="I120">
        <v>80553000</v>
      </c>
      <c r="J120">
        <v>168092000</v>
      </c>
      <c r="K120">
        <v>171846000</v>
      </c>
      <c r="L120">
        <v>179210000</v>
      </c>
      <c r="M120">
        <v>82532000</v>
      </c>
      <c r="N120">
        <v>82672000</v>
      </c>
      <c r="O120">
        <v>128481000</v>
      </c>
      <c r="P120">
        <v>98366000</v>
      </c>
      <c r="Q120">
        <v>129563000</v>
      </c>
      <c r="R120">
        <v>143641000</v>
      </c>
      <c r="S120">
        <v>192705000</v>
      </c>
      <c r="T120">
        <v>271928000</v>
      </c>
      <c r="U120">
        <v>269923000</v>
      </c>
      <c r="V120">
        <v>394606000</v>
      </c>
      <c r="W120">
        <v>506960000</v>
      </c>
      <c r="X120">
        <v>561176000</v>
      </c>
      <c r="Y120">
        <v>575527000</v>
      </c>
      <c r="Z120">
        <v>617419000</v>
      </c>
      <c r="AA120">
        <v>803072000</v>
      </c>
      <c r="AB120">
        <v>873831000</v>
      </c>
      <c r="AC120">
        <v>864238000</v>
      </c>
      <c r="AD120">
        <v>1093677000</v>
      </c>
    </row>
    <row r="121" spans="1:30" customFormat="1" hidden="1">
      <c r="A121" t="s">
        <v>133</v>
      </c>
      <c r="B121" t="s">
        <v>141</v>
      </c>
      <c r="C121" t="s">
        <v>2747</v>
      </c>
      <c r="D121" t="s">
        <v>2746</v>
      </c>
      <c r="E121">
        <v>43497000</v>
      </c>
      <c r="F121">
        <v>83645000</v>
      </c>
      <c r="G121">
        <v>125496000</v>
      </c>
      <c r="H121">
        <v>65238000</v>
      </c>
      <c r="I121">
        <v>61700000</v>
      </c>
      <c r="J121">
        <v>72205000</v>
      </c>
      <c r="K121">
        <v>83008000</v>
      </c>
      <c r="L121">
        <v>58126000</v>
      </c>
      <c r="M121">
        <v>46513000</v>
      </c>
      <c r="N121">
        <v>61491000</v>
      </c>
      <c r="O121">
        <v>94561000</v>
      </c>
      <c r="P121">
        <v>79527000</v>
      </c>
      <c r="Q121">
        <v>106216000</v>
      </c>
      <c r="R121">
        <v>121942000</v>
      </c>
      <c r="S121">
        <v>161065000</v>
      </c>
      <c r="T121">
        <v>228774000</v>
      </c>
      <c r="U121">
        <v>227658000</v>
      </c>
      <c r="V121">
        <v>335809000</v>
      </c>
      <c r="W121">
        <v>448390000</v>
      </c>
      <c r="X121">
        <v>510929000</v>
      </c>
      <c r="Y121">
        <v>524962000</v>
      </c>
      <c r="Z121">
        <v>564414000</v>
      </c>
      <c r="AA121">
        <v>719024000</v>
      </c>
      <c r="AB121">
        <v>774705000</v>
      </c>
      <c r="AC121">
        <v>758877000</v>
      </c>
    </row>
    <row r="122" spans="1:30" customFormat="1" hidden="1">
      <c r="A122" t="s">
        <v>133</v>
      </c>
      <c r="B122" t="s">
        <v>141</v>
      </c>
      <c r="C122" t="s">
        <v>2745</v>
      </c>
      <c r="D122" t="s">
        <v>2744</v>
      </c>
      <c r="E122">
        <v>4752000</v>
      </c>
      <c r="F122">
        <v>9539000</v>
      </c>
      <c r="G122">
        <v>0</v>
      </c>
      <c r="H122">
        <v>99893000</v>
      </c>
      <c r="I122">
        <v>0</v>
      </c>
      <c r="J122">
        <v>0</v>
      </c>
      <c r="K122">
        <v>0</v>
      </c>
      <c r="L122">
        <v>54039000</v>
      </c>
      <c r="M122">
        <v>77906000</v>
      </c>
      <c r="N122">
        <v>26195000</v>
      </c>
      <c r="O122">
        <v>21246000</v>
      </c>
      <c r="P122">
        <v>43574000</v>
      </c>
      <c r="Q122">
        <v>67782000</v>
      </c>
      <c r="R122">
        <v>73223000</v>
      </c>
      <c r="S122">
        <v>73103000</v>
      </c>
      <c r="T122">
        <v>53539000</v>
      </c>
      <c r="U122">
        <v>32754000</v>
      </c>
      <c r="V122">
        <v>25352000</v>
      </c>
      <c r="W122">
        <v>39266000</v>
      </c>
      <c r="X122">
        <v>38315000</v>
      </c>
      <c r="Y122">
        <v>37904000</v>
      </c>
      <c r="Z122">
        <v>32639000</v>
      </c>
      <c r="AA122">
        <v>12648000</v>
      </c>
      <c r="AB122">
        <v>0</v>
      </c>
      <c r="AC122">
        <v>0</v>
      </c>
    </row>
    <row r="123" spans="1:30" customFormat="1" hidden="1">
      <c r="A123" t="s">
        <v>133</v>
      </c>
      <c r="B123" t="s">
        <v>141</v>
      </c>
      <c r="C123" t="s">
        <v>2743</v>
      </c>
      <c r="D123" t="s">
        <v>2742</v>
      </c>
      <c r="E123">
        <v>103985000</v>
      </c>
      <c r="F123">
        <v>113071000</v>
      </c>
      <c r="G123">
        <v>174788000</v>
      </c>
      <c r="H123">
        <v>309125000</v>
      </c>
      <c r="I123">
        <v>210292000</v>
      </c>
      <c r="J123">
        <v>224645000</v>
      </c>
      <c r="K123">
        <v>202191000</v>
      </c>
      <c r="L123">
        <v>558370000</v>
      </c>
      <c r="M123">
        <v>666697000</v>
      </c>
      <c r="N123">
        <v>1049956000</v>
      </c>
      <c r="O123">
        <v>957932000</v>
      </c>
      <c r="P123">
        <v>834857000</v>
      </c>
      <c r="Q123">
        <v>911823000</v>
      </c>
      <c r="R123">
        <v>546861000</v>
      </c>
      <c r="S123">
        <v>457167000</v>
      </c>
      <c r="T123">
        <v>533910000</v>
      </c>
      <c r="U123">
        <v>509739000</v>
      </c>
      <c r="V123">
        <v>642155000</v>
      </c>
      <c r="W123">
        <v>809258000</v>
      </c>
      <c r="X123">
        <v>953358000</v>
      </c>
      <c r="Y123">
        <v>1086226000</v>
      </c>
      <c r="Z123">
        <v>3114802000</v>
      </c>
      <c r="AA123">
        <v>3288209000</v>
      </c>
      <c r="AB123">
        <v>3273680000</v>
      </c>
      <c r="AC123">
        <v>5302813000</v>
      </c>
    </row>
    <row r="124" spans="1:30" customFormat="1" hidden="1">
      <c r="A124" t="s">
        <v>133</v>
      </c>
      <c r="B124" t="s">
        <v>141</v>
      </c>
      <c r="C124" t="s">
        <v>2741</v>
      </c>
      <c r="D124" t="s">
        <v>2740</v>
      </c>
      <c r="E124">
        <v>99233000</v>
      </c>
      <c r="F124">
        <v>103532000</v>
      </c>
      <c r="G124">
        <v>174788000</v>
      </c>
      <c r="H124">
        <v>209232000</v>
      </c>
      <c r="I124">
        <v>210292000</v>
      </c>
      <c r="J124">
        <v>224645000</v>
      </c>
      <c r="K124">
        <v>202191000</v>
      </c>
      <c r="L124">
        <v>504331000</v>
      </c>
      <c r="M124">
        <v>588791000</v>
      </c>
      <c r="N124">
        <v>1023761000</v>
      </c>
      <c r="O124">
        <v>936686000</v>
      </c>
      <c r="P124">
        <v>791283000</v>
      </c>
      <c r="Q124">
        <v>844041000</v>
      </c>
      <c r="R124">
        <v>473638000</v>
      </c>
      <c r="S124">
        <v>384064000</v>
      </c>
      <c r="T124">
        <v>480371000</v>
      </c>
      <c r="U124">
        <v>476985000</v>
      </c>
      <c r="V124">
        <v>616803000</v>
      </c>
      <c r="W124">
        <v>769992000</v>
      </c>
      <c r="X124">
        <v>915043000</v>
      </c>
      <c r="Y124">
        <v>1048322000</v>
      </c>
      <c r="Z124">
        <v>3082163000</v>
      </c>
      <c r="AA124">
        <v>3275561000</v>
      </c>
      <c r="AB124">
        <v>3273680000</v>
      </c>
      <c r="AC124">
        <v>5302813000</v>
      </c>
      <c r="AD124">
        <v>2100855000</v>
      </c>
    </row>
    <row r="125" spans="1:30" customFormat="1" hidden="1">
      <c r="A125" t="s">
        <v>133</v>
      </c>
      <c r="B125" t="s">
        <v>141</v>
      </c>
      <c r="C125" t="s">
        <v>2739</v>
      </c>
      <c r="D125" t="s">
        <v>2738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0</v>
      </c>
      <c r="Y125">
        <v>0</v>
      </c>
      <c r="Z125">
        <v>1881000000</v>
      </c>
      <c r="AA125">
        <v>1803000000</v>
      </c>
      <c r="AB125">
        <v>1378000000</v>
      </c>
      <c r="AC125">
        <v>2617900000</v>
      </c>
      <c r="AD125">
        <v>0</v>
      </c>
    </row>
    <row r="126" spans="1:30" customFormat="1" hidden="1">
      <c r="A126" t="s">
        <v>133</v>
      </c>
      <c r="B126" t="s">
        <v>141</v>
      </c>
      <c r="C126" t="s">
        <v>2737</v>
      </c>
      <c r="D126" t="s">
        <v>2736</v>
      </c>
      <c r="E126">
        <v>99233000</v>
      </c>
      <c r="F126">
        <v>103532000</v>
      </c>
      <c r="G126">
        <v>174788000</v>
      </c>
      <c r="H126">
        <v>209232000</v>
      </c>
      <c r="I126">
        <v>210292000</v>
      </c>
      <c r="J126">
        <v>224645000</v>
      </c>
      <c r="K126">
        <v>202191000</v>
      </c>
      <c r="L126">
        <v>504331000</v>
      </c>
      <c r="M126">
        <v>588791000</v>
      </c>
      <c r="N126">
        <v>1023761000</v>
      </c>
      <c r="O126">
        <v>936686000</v>
      </c>
      <c r="P126">
        <v>791283000</v>
      </c>
      <c r="Q126">
        <v>844041000</v>
      </c>
      <c r="R126">
        <v>473638000</v>
      </c>
      <c r="S126">
        <v>384064000</v>
      </c>
      <c r="T126">
        <v>480371000</v>
      </c>
      <c r="U126">
        <v>476985000</v>
      </c>
      <c r="V126">
        <v>616803000</v>
      </c>
      <c r="W126">
        <v>769992000</v>
      </c>
      <c r="X126">
        <v>915043000</v>
      </c>
      <c r="Y126">
        <v>1048322000</v>
      </c>
      <c r="Z126">
        <v>1201163000</v>
      </c>
      <c r="AA126">
        <v>1472561000</v>
      </c>
      <c r="AB126">
        <v>1895680000</v>
      </c>
      <c r="AC126">
        <v>2684913000</v>
      </c>
    </row>
    <row r="127" spans="1:30" customFormat="1" hidden="1">
      <c r="A127" t="s">
        <v>133</v>
      </c>
      <c r="B127" t="s">
        <v>141</v>
      </c>
      <c r="C127" t="s">
        <v>2735</v>
      </c>
      <c r="D127" t="s">
        <v>2734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0</v>
      </c>
      <c r="X127">
        <v>0</v>
      </c>
      <c r="Y127">
        <v>0</v>
      </c>
      <c r="Z127">
        <v>0</v>
      </c>
      <c r="AA127">
        <v>0</v>
      </c>
      <c r="AB127">
        <v>0</v>
      </c>
      <c r="AC127">
        <v>0</v>
      </c>
    </row>
    <row r="128" spans="1:30" customFormat="1" hidden="1">
      <c r="A128" t="s">
        <v>133</v>
      </c>
      <c r="B128" t="s">
        <v>141</v>
      </c>
      <c r="C128" t="s">
        <v>2733</v>
      </c>
      <c r="D128" t="s">
        <v>2732</v>
      </c>
      <c r="E128">
        <v>596000</v>
      </c>
      <c r="F128">
        <v>596000</v>
      </c>
      <c r="G128">
        <v>596000</v>
      </c>
      <c r="H128">
        <v>596000</v>
      </c>
      <c r="I128">
        <v>597000</v>
      </c>
      <c r="J128">
        <v>597000</v>
      </c>
      <c r="K128">
        <v>597000</v>
      </c>
      <c r="L128">
        <v>597000</v>
      </c>
      <c r="M128">
        <v>597000</v>
      </c>
      <c r="N128">
        <v>1791000</v>
      </c>
      <c r="O128">
        <v>1791000</v>
      </c>
      <c r="P128">
        <v>1791000</v>
      </c>
      <c r="Q128">
        <v>1791000</v>
      </c>
      <c r="R128">
        <v>1791000</v>
      </c>
      <c r="S128">
        <v>8155000</v>
      </c>
      <c r="T128">
        <v>13558000</v>
      </c>
      <c r="U128">
        <v>23019000</v>
      </c>
      <c r="V128">
        <v>30337000</v>
      </c>
      <c r="W128">
        <v>37410000</v>
      </c>
      <c r="X128">
        <v>46965000</v>
      </c>
      <c r="Y128">
        <v>52060000</v>
      </c>
      <c r="Z128">
        <v>62440000</v>
      </c>
      <c r="AA128">
        <v>75273000</v>
      </c>
      <c r="AB128">
        <v>83652000</v>
      </c>
      <c r="AC128">
        <v>102504000</v>
      </c>
    </row>
    <row r="129" spans="1:30" customFormat="1" hidden="1">
      <c r="A129" t="s">
        <v>133</v>
      </c>
      <c r="B129" t="s">
        <v>141</v>
      </c>
      <c r="C129" t="s">
        <v>2731</v>
      </c>
      <c r="D129" t="s">
        <v>2730</v>
      </c>
      <c r="E129">
        <v>2942000</v>
      </c>
      <c r="F129">
        <v>4724000</v>
      </c>
      <c r="G129">
        <v>2912000</v>
      </c>
      <c r="H129">
        <v>40133000</v>
      </c>
      <c r="I129">
        <v>6142000</v>
      </c>
      <c r="J129">
        <v>6535000</v>
      </c>
      <c r="K129">
        <v>5832000</v>
      </c>
      <c r="L129">
        <v>6437000</v>
      </c>
      <c r="M129">
        <v>4979000</v>
      </c>
      <c r="N129">
        <v>5586000</v>
      </c>
      <c r="O129">
        <v>5918000</v>
      </c>
      <c r="P129">
        <v>5375000</v>
      </c>
      <c r="Q129">
        <v>4372000</v>
      </c>
      <c r="R129">
        <v>9241000</v>
      </c>
      <c r="S129">
        <v>22518000</v>
      </c>
      <c r="T129">
        <v>31422000</v>
      </c>
      <c r="U129">
        <v>42876000</v>
      </c>
      <c r="V129">
        <v>60938000</v>
      </c>
      <c r="W129">
        <v>80338000</v>
      </c>
      <c r="X129">
        <v>125817000</v>
      </c>
      <c r="Y129">
        <v>159787000</v>
      </c>
      <c r="Z129">
        <v>205647000</v>
      </c>
      <c r="AA129">
        <v>220681000</v>
      </c>
      <c r="AB129">
        <v>487582000</v>
      </c>
      <c r="AC129">
        <v>518792000</v>
      </c>
      <c r="AD129">
        <v>347484000</v>
      </c>
    </row>
    <row r="130" spans="1:30" customFormat="1" hidden="1">
      <c r="A130" t="s">
        <v>133</v>
      </c>
      <c r="B130" t="s">
        <v>141</v>
      </c>
      <c r="C130" t="s">
        <v>2729</v>
      </c>
      <c r="D130" t="s">
        <v>2728</v>
      </c>
      <c r="E130">
        <v>2787000</v>
      </c>
      <c r="F130">
        <v>4258000</v>
      </c>
      <c r="G130">
        <v>2912000</v>
      </c>
      <c r="H130">
        <v>11106000</v>
      </c>
      <c r="I130">
        <v>6142000</v>
      </c>
      <c r="J130">
        <v>6535000</v>
      </c>
      <c r="K130">
        <v>5832000</v>
      </c>
      <c r="L130">
        <v>6437000</v>
      </c>
      <c r="M130">
        <v>4979000</v>
      </c>
      <c r="N130">
        <v>5586000</v>
      </c>
      <c r="O130">
        <v>5918000</v>
      </c>
      <c r="P130">
        <v>5375000</v>
      </c>
      <c r="Q130">
        <v>4372000</v>
      </c>
      <c r="R130">
        <v>6108000</v>
      </c>
      <c r="S130">
        <v>17998000</v>
      </c>
      <c r="T130">
        <v>26694000</v>
      </c>
      <c r="U130">
        <v>40197000</v>
      </c>
      <c r="V130">
        <v>55493000</v>
      </c>
      <c r="W130">
        <v>76152000</v>
      </c>
      <c r="X130">
        <v>110117000</v>
      </c>
      <c r="Y130">
        <v>135538000</v>
      </c>
      <c r="Z130">
        <v>167966000</v>
      </c>
      <c r="AA130">
        <v>185469000</v>
      </c>
      <c r="AB130">
        <v>196581000</v>
      </c>
      <c r="AC130">
        <v>227465000</v>
      </c>
    </row>
    <row r="131" spans="1:30" customFormat="1" hidden="1">
      <c r="A131" t="s">
        <v>133</v>
      </c>
      <c r="B131" t="s">
        <v>141</v>
      </c>
      <c r="C131" t="s">
        <v>2727</v>
      </c>
      <c r="D131" t="s">
        <v>2726</v>
      </c>
      <c r="E131">
        <v>99192000</v>
      </c>
      <c r="F131">
        <v>93491000</v>
      </c>
      <c r="G131">
        <v>141413000</v>
      </c>
      <c r="H131">
        <v>162524000</v>
      </c>
      <c r="I131">
        <v>86695000</v>
      </c>
      <c r="J131">
        <v>174627000</v>
      </c>
      <c r="K131">
        <v>177678000</v>
      </c>
      <c r="L131">
        <v>185647000</v>
      </c>
      <c r="M131">
        <v>87511000</v>
      </c>
      <c r="N131">
        <v>88258000</v>
      </c>
      <c r="O131">
        <v>134399000</v>
      </c>
      <c r="P131">
        <v>103741000</v>
      </c>
      <c r="Q131">
        <v>133935000</v>
      </c>
      <c r="R131">
        <v>152882000</v>
      </c>
      <c r="S131">
        <v>215223000</v>
      </c>
      <c r="T131">
        <v>303350000</v>
      </c>
      <c r="U131">
        <v>312799000</v>
      </c>
      <c r="V131">
        <v>455544000</v>
      </c>
      <c r="W131">
        <v>587298000</v>
      </c>
      <c r="X131">
        <v>686993000</v>
      </c>
      <c r="Y131">
        <v>735314000</v>
      </c>
      <c r="Z131">
        <v>823066000</v>
      </c>
      <c r="AA131">
        <v>1023753000</v>
      </c>
      <c r="AB131">
        <v>1361413000</v>
      </c>
      <c r="AC131">
        <v>1383030000</v>
      </c>
      <c r="AD131">
        <v>1441161000</v>
      </c>
    </row>
    <row r="132" spans="1:30" customFormat="1" hidden="1">
      <c r="A132" t="s">
        <v>133</v>
      </c>
      <c r="B132" t="s">
        <v>141</v>
      </c>
      <c r="C132" t="s">
        <v>2725</v>
      </c>
      <c r="D132" t="s">
        <v>2724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16996000</v>
      </c>
      <c r="R132">
        <v>40634000</v>
      </c>
      <c r="S132">
        <v>40634000</v>
      </c>
      <c r="T132">
        <v>40634000</v>
      </c>
      <c r="U132">
        <v>40634000</v>
      </c>
      <c r="V132">
        <v>40634000</v>
      </c>
      <c r="W132">
        <v>30634000</v>
      </c>
      <c r="X132">
        <v>38940000</v>
      </c>
      <c r="Y132">
        <v>18708000</v>
      </c>
      <c r="Z132">
        <v>18708000</v>
      </c>
      <c r="AA132">
        <v>18708000</v>
      </c>
      <c r="AB132">
        <v>23452000</v>
      </c>
      <c r="AC132">
        <v>685415000</v>
      </c>
    </row>
    <row r="133" spans="1:30" customFormat="1" hidden="1">
      <c r="A133" t="s">
        <v>133</v>
      </c>
      <c r="B133" t="s">
        <v>141</v>
      </c>
      <c r="C133" t="s">
        <v>2723</v>
      </c>
      <c r="D133" t="s">
        <v>2722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5655000</v>
      </c>
      <c r="L133">
        <v>299264000</v>
      </c>
      <c r="M133">
        <v>427561000</v>
      </c>
      <c r="N133">
        <v>828629000</v>
      </c>
      <c r="O133">
        <v>617038000</v>
      </c>
      <c r="P133">
        <v>595927000</v>
      </c>
      <c r="Q133">
        <v>595848000</v>
      </c>
      <c r="R133">
        <v>190741000</v>
      </c>
      <c r="S133">
        <v>44675000</v>
      </c>
      <c r="T133">
        <v>58094000</v>
      </c>
      <c r="U133">
        <v>54555000</v>
      </c>
      <c r="V133">
        <v>51761000</v>
      </c>
      <c r="W133">
        <v>93298000</v>
      </c>
      <c r="X133">
        <v>140822000</v>
      </c>
      <c r="Y133">
        <v>236059000</v>
      </c>
      <c r="Z133">
        <v>329884000</v>
      </c>
      <c r="AA133">
        <v>406357000</v>
      </c>
      <c r="AB133">
        <v>483685000</v>
      </c>
      <c r="AC133">
        <v>592394000</v>
      </c>
      <c r="AD133">
        <v>623603000</v>
      </c>
    </row>
    <row r="134" spans="1:30" customFormat="1" hidden="1">
      <c r="A134" t="s">
        <v>133</v>
      </c>
      <c r="B134" t="s">
        <v>141</v>
      </c>
      <c r="C134" t="s">
        <v>2721</v>
      </c>
      <c r="D134" t="s">
        <v>2720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0</v>
      </c>
      <c r="X134">
        <v>0</v>
      </c>
      <c r="Y134">
        <v>0</v>
      </c>
      <c r="Z134">
        <v>0</v>
      </c>
      <c r="AA134">
        <v>0</v>
      </c>
      <c r="AB134">
        <v>0</v>
      </c>
      <c r="AC134">
        <v>0</v>
      </c>
    </row>
    <row r="135" spans="1:30" customFormat="1" hidden="1">
      <c r="A135" t="s">
        <v>133</v>
      </c>
      <c r="B135" t="s">
        <v>141</v>
      </c>
      <c r="C135" t="s">
        <v>2719</v>
      </c>
      <c r="D135" t="s">
        <v>2718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0</v>
      </c>
      <c r="U135">
        <v>0</v>
      </c>
      <c r="V135">
        <v>0</v>
      </c>
      <c r="W135">
        <v>0</v>
      </c>
      <c r="X135">
        <v>0</v>
      </c>
      <c r="Y135">
        <v>0</v>
      </c>
      <c r="Z135">
        <v>1881000000</v>
      </c>
      <c r="AA135">
        <v>1803000000</v>
      </c>
      <c r="AB135">
        <v>1378000000</v>
      </c>
      <c r="AC135">
        <v>2617900000</v>
      </c>
    </row>
    <row r="136" spans="1:30" customFormat="1" hidden="1">
      <c r="A136" t="s">
        <v>133</v>
      </c>
      <c r="B136" t="s">
        <v>141</v>
      </c>
      <c r="C136" t="s">
        <v>2717</v>
      </c>
      <c r="D136" t="s">
        <v>2716</v>
      </c>
      <c r="E136">
        <v>41000</v>
      </c>
      <c r="F136">
        <v>10041000</v>
      </c>
      <c r="G136">
        <v>33375000</v>
      </c>
      <c r="H136">
        <v>46708000</v>
      </c>
      <c r="I136">
        <v>123597000</v>
      </c>
      <c r="J136">
        <v>50018000</v>
      </c>
      <c r="K136">
        <v>18858000</v>
      </c>
      <c r="L136">
        <v>19420000</v>
      </c>
      <c r="M136">
        <v>73719000</v>
      </c>
      <c r="N136">
        <v>106874000</v>
      </c>
      <c r="O136">
        <v>185249000</v>
      </c>
      <c r="P136">
        <v>91615000</v>
      </c>
      <c r="Q136">
        <v>97262000</v>
      </c>
      <c r="R136">
        <v>89381000</v>
      </c>
      <c r="S136">
        <v>83532000</v>
      </c>
      <c r="T136">
        <v>78293000</v>
      </c>
      <c r="U136">
        <v>68997000</v>
      </c>
      <c r="V136">
        <v>68864000</v>
      </c>
      <c r="W136">
        <v>58762000</v>
      </c>
      <c r="X136">
        <v>48288000</v>
      </c>
      <c r="Y136">
        <v>58241000</v>
      </c>
      <c r="Z136">
        <v>29505000</v>
      </c>
      <c r="AA136">
        <v>23743000</v>
      </c>
      <c r="AB136">
        <v>27130000</v>
      </c>
      <c r="AC136">
        <v>24074000</v>
      </c>
      <c r="AD136">
        <v>22355000</v>
      </c>
    </row>
    <row r="137" spans="1:30" customFormat="1" hidden="1">
      <c r="A137" t="s">
        <v>133</v>
      </c>
      <c r="B137" t="s">
        <v>141</v>
      </c>
      <c r="C137" t="s">
        <v>2715</v>
      </c>
      <c r="D137" t="s">
        <v>2714</v>
      </c>
      <c r="E137">
        <v>41000</v>
      </c>
      <c r="F137">
        <v>10041000</v>
      </c>
      <c r="G137">
        <v>33375000</v>
      </c>
      <c r="H137">
        <v>46708000</v>
      </c>
      <c r="I137">
        <v>123597000</v>
      </c>
      <c r="J137">
        <v>50018000</v>
      </c>
      <c r="K137">
        <v>24513000</v>
      </c>
      <c r="L137">
        <v>318684000</v>
      </c>
      <c r="M137">
        <v>501280000</v>
      </c>
      <c r="N137">
        <v>935503000</v>
      </c>
      <c r="O137">
        <v>802287000</v>
      </c>
      <c r="P137">
        <v>687542000</v>
      </c>
      <c r="Q137">
        <v>710106000</v>
      </c>
      <c r="R137">
        <v>320756000</v>
      </c>
      <c r="S137">
        <v>168841000</v>
      </c>
      <c r="T137">
        <v>177021000</v>
      </c>
      <c r="U137">
        <v>164186000</v>
      </c>
      <c r="V137">
        <v>161259000</v>
      </c>
      <c r="W137">
        <v>182694000</v>
      </c>
      <c r="X137">
        <v>228050000</v>
      </c>
      <c r="Y137">
        <v>313008000</v>
      </c>
      <c r="Z137">
        <v>378097000</v>
      </c>
      <c r="AA137">
        <v>448808000</v>
      </c>
      <c r="AB137">
        <v>534267000</v>
      </c>
      <c r="AC137">
        <v>1301883000</v>
      </c>
      <c r="AD137">
        <v>659694000</v>
      </c>
    </row>
    <row r="138" spans="1:30" customFormat="1" hidden="1">
      <c r="A138" t="s">
        <v>133</v>
      </c>
      <c r="B138" t="s">
        <v>141</v>
      </c>
      <c r="C138" t="s">
        <v>2713</v>
      </c>
      <c r="D138" t="s">
        <v>2712</v>
      </c>
      <c r="E138">
        <v>2011145000</v>
      </c>
      <c r="F138">
        <v>3848735000</v>
      </c>
      <c r="G138">
        <v>5316439000</v>
      </c>
      <c r="H138">
        <v>5324321000</v>
      </c>
      <c r="I138">
        <v>7204598000</v>
      </c>
      <c r="J138">
        <v>8915386000</v>
      </c>
      <c r="K138">
        <v>10572888000</v>
      </c>
      <c r="L138">
        <v>7359286000</v>
      </c>
      <c r="M138">
        <v>8042803000</v>
      </c>
      <c r="N138">
        <v>8595856000</v>
      </c>
      <c r="O138">
        <v>1378227000</v>
      </c>
      <c r="P138">
        <v>1377646000</v>
      </c>
      <c r="Q138">
        <v>1360681000</v>
      </c>
      <c r="R138">
        <v>1362692000</v>
      </c>
      <c r="S138">
        <v>1346921000</v>
      </c>
      <c r="T138">
        <v>1346001000</v>
      </c>
      <c r="U138">
        <v>0</v>
      </c>
      <c r="V138">
        <v>0</v>
      </c>
      <c r="W138">
        <v>0</v>
      </c>
      <c r="X138">
        <v>0</v>
      </c>
      <c r="Y138">
        <v>0</v>
      </c>
      <c r="Z138">
        <v>0</v>
      </c>
      <c r="AA138">
        <v>0</v>
      </c>
      <c r="AB138">
        <v>0</v>
      </c>
      <c r="AC138">
        <v>0</v>
      </c>
    </row>
    <row r="139" spans="1:30" customFormat="1" hidden="1">
      <c r="A139" t="s">
        <v>133</v>
      </c>
      <c r="B139" t="s">
        <v>141</v>
      </c>
      <c r="C139" t="s">
        <v>2711</v>
      </c>
      <c r="D139" t="s">
        <v>2710</v>
      </c>
      <c r="E139">
        <v>1090650000</v>
      </c>
      <c r="F139">
        <v>2911184000</v>
      </c>
      <c r="G139">
        <v>4741141000</v>
      </c>
      <c r="H139">
        <v>4980732000</v>
      </c>
      <c r="I139">
        <v>6857418000</v>
      </c>
      <c r="J139">
        <v>8459593000</v>
      </c>
      <c r="K139">
        <v>10103320000</v>
      </c>
      <c r="L139">
        <v>7358726000</v>
      </c>
      <c r="M139">
        <v>8038812000</v>
      </c>
      <c r="N139">
        <v>8587142000</v>
      </c>
      <c r="O139">
        <v>1372485000</v>
      </c>
      <c r="P139">
        <v>1370139000</v>
      </c>
      <c r="Q139">
        <v>1354559000</v>
      </c>
      <c r="R139">
        <v>1355880000</v>
      </c>
      <c r="S139">
        <v>1339790000</v>
      </c>
      <c r="T139">
        <v>1339457000</v>
      </c>
      <c r="U139">
        <v>0</v>
      </c>
      <c r="V139">
        <v>0</v>
      </c>
      <c r="W139">
        <v>0</v>
      </c>
      <c r="X139">
        <v>0</v>
      </c>
      <c r="Y139">
        <v>0</v>
      </c>
      <c r="Z139">
        <v>0</v>
      </c>
      <c r="AA139">
        <v>0</v>
      </c>
      <c r="AB139">
        <v>0</v>
      </c>
      <c r="AC139">
        <v>0</v>
      </c>
    </row>
    <row r="140" spans="1:30" customFormat="1" hidden="1">
      <c r="A140" t="s">
        <v>133</v>
      </c>
      <c r="B140" t="s">
        <v>141</v>
      </c>
      <c r="C140" t="s">
        <v>2709</v>
      </c>
      <c r="D140" t="s">
        <v>2708</v>
      </c>
      <c r="E140">
        <v>920495000</v>
      </c>
      <c r="F140">
        <v>937551000</v>
      </c>
      <c r="G140">
        <v>575298000</v>
      </c>
      <c r="H140">
        <v>343589000</v>
      </c>
      <c r="I140">
        <v>347180000</v>
      </c>
      <c r="J140">
        <v>455793000</v>
      </c>
      <c r="K140">
        <v>469568000</v>
      </c>
      <c r="L140">
        <v>560000</v>
      </c>
      <c r="M140">
        <v>3991000</v>
      </c>
      <c r="N140">
        <v>8714000</v>
      </c>
      <c r="O140">
        <v>5742000</v>
      </c>
      <c r="P140">
        <v>7507000</v>
      </c>
      <c r="Q140">
        <v>6122000</v>
      </c>
      <c r="R140">
        <v>6812000</v>
      </c>
      <c r="S140">
        <v>7131000</v>
      </c>
      <c r="T140">
        <v>6544000</v>
      </c>
      <c r="U140">
        <v>0</v>
      </c>
      <c r="V140">
        <v>0</v>
      </c>
      <c r="W140">
        <v>0</v>
      </c>
      <c r="X140">
        <v>0</v>
      </c>
      <c r="Y140">
        <v>0</v>
      </c>
      <c r="Z140">
        <v>0</v>
      </c>
      <c r="AA140">
        <v>0</v>
      </c>
      <c r="AB140">
        <v>0</v>
      </c>
      <c r="AC140">
        <v>0</v>
      </c>
    </row>
    <row r="141" spans="1:30" customFormat="1" hidden="1">
      <c r="A141" t="s">
        <v>133</v>
      </c>
      <c r="B141" t="s">
        <v>141</v>
      </c>
      <c r="C141" t="s">
        <v>2707</v>
      </c>
      <c r="D141" t="s">
        <v>2706</v>
      </c>
      <c r="E141">
        <v>0</v>
      </c>
      <c r="F141">
        <v>0</v>
      </c>
      <c r="G141">
        <v>0</v>
      </c>
      <c r="H141">
        <v>30176000</v>
      </c>
      <c r="I141">
        <v>0</v>
      </c>
      <c r="J141">
        <v>31940000</v>
      </c>
      <c r="K141">
        <v>0</v>
      </c>
      <c r="L141">
        <v>0</v>
      </c>
      <c r="M141">
        <v>0</v>
      </c>
      <c r="N141">
        <v>495000</v>
      </c>
      <c r="O141">
        <v>4681000</v>
      </c>
      <c r="P141">
        <v>342000</v>
      </c>
      <c r="Q141">
        <v>0</v>
      </c>
      <c r="R141">
        <v>0</v>
      </c>
      <c r="S141">
        <v>2712000</v>
      </c>
      <c r="T141">
        <v>2717000</v>
      </c>
      <c r="U141">
        <v>0</v>
      </c>
      <c r="V141">
        <v>0</v>
      </c>
      <c r="W141">
        <v>0</v>
      </c>
      <c r="X141">
        <v>0</v>
      </c>
      <c r="Y141">
        <v>150000</v>
      </c>
      <c r="Z141">
        <v>0</v>
      </c>
      <c r="AA141">
        <v>780000</v>
      </c>
      <c r="AB141">
        <v>60000</v>
      </c>
      <c r="AC141">
        <v>0</v>
      </c>
    </row>
    <row r="142" spans="1:30" customFormat="1" hidden="1">
      <c r="A142" t="s">
        <v>133</v>
      </c>
      <c r="B142" t="s">
        <v>141</v>
      </c>
      <c r="C142" t="s">
        <v>2705</v>
      </c>
      <c r="D142" t="s">
        <v>2704</v>
      </c>
      <c r="E142">
        <v>0</v>
      </c>
      <c r="F142">
        <v>0</v>
      </c>
      <c r="G142">
        <v>111448000</v>
      </c>
      <c r="H142">
        <v>315675000</v>
      </c>
      <c r="I142">
        <v>0</v>
      </c>
      <c r="J142">
        <v>61270000</v>
      </c>
      <c r="K142">
        <v>108212000</v>
      </c>
      <c r="L142">
        <v>407080000</v>
      </c>
      <c r="M142">
        <v>5000000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0</v>
      </c>
      <c r="W142">
        <v>0</v>
      </c>
      <c r="X142">
        <v>0</v>
      </c>
      <c r="Y142">
        <v>3217000</v>
      </c>
      <c r="Z142">
        <v>4912000</v>
      </c>
      <c r="AA142">
        <v>0</v>
      </c>
      <c r="AB142">
        <v>0</v>
      </c>
      <c r="AC142">
        <v>0</v>
      </c>
    </row>
    <row r="143" spans="1:30" customFormat="1" hidden="1">
      <c r="A143" t="s">
        <v>133</v>
      </c>
      <c r="B143" t="s">
        <v>141</v>
      </c>
      <c r="C143" t="s">
        <v>2703</v>
      </c>
      <c r="D143" t="s">
        <v>2702</v>
      </c>
      <c r="E143">
        <v>0</v>
      </c>
      <c r="F143">
        <v>0</v>
      </c>
      <c r="G143">
        <v>0</v>
      </c>
      <c r="H143">
        <v>80980000</v>
      </c>
      <c r="I143">
        <v>0</v>
      </c>
      <c r="J143">
        <v>47857000</v>
      </c>
      <c r="K143">
        <v>108212000</v>
      </c>
      <c r="L143">
        <v>11766000</v>
      </c>
      <c r="M143">
        <v>5000000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0</v>
      </c>
      <c r="W143">
        <v>0</v>
      </c>
      <c r="X143">
        <v>0</v>
      </c>
      <c r="Y143">
        <v>3217000</v>
      </c>
      <c r="Z143">
        <v>4912000</v>
      </c>
      <c r="AA143">
        <v>0</v>
      </c>
      <c r="AB143">
        <v>0</v>
      </c>
      <c r="AC143">
        <v>0</v>
      </c>
    </row>
    <row r="144" spans="1:30" customFormat="1" hidden="1">
      <c r="A144" t="s">
        <v>133</v>
      </c>
      <c r="B144" t="s">
        <v>141</v>
      </c>
      <c r="C144" t="s">
        <v>2701</v>
      </c>
      <c r="D144" t="s">
        <v>2700</v>
      </c>
      <c r="E144">
        <v>0</v>
      </c>
      <c r="F144">
        <v>0</v>
      </c>
      <c r="G144">
        <v>111448000</v>
      </c>
      <c r="H144">
        <v>234695000</v>
      </c>
      <c r="I144">
        <v>0</v>
      </c>
      <c r="J144">
        <v>13413000</v>
      </c>
      <c r="K144">
        <v>0</v>
      </c>
      <c r="L144">
        <v>395314000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0</v>
      </c>
      <c r="X144">
        <v>0</v>
      </c>
      <c r="Y144">
        <v>0</v>
      </c>
      <c r="Z144">
        <v>0</v>
      </c>
      <c r="AA144">
        <v>0</v>
      </c>
      <c r="AB144">
        <v>0</v>
      </c>
      <c r="AC144">
        <v>0</v>
      </c>
    </row>
    <row r="145" spans="1:29" customFormat="1" hidden="1">
      <c r="A145" t="s">
        <v>133</v>
      </c>
      <c r="B145" t="s">
        <v>141</v>
      </c>
      <c r="C145" t="s">
        <v>2699</v>
      </c>
      <c r="D145" t="s">
        <v>2698</v>
      </c>
      <c r="E145">
        <v>10760000</v>
      </c>
      <c r="F145">
        <v>240032000</v>
      </c>
      <c r="G145">
        <v>472581000</v>
      </c>
      <c r="H145">
        <v>569087000</v>
      </c>
      <c r="I145">
        <v>1400384000</v>
      </c>
      <c r="J145">
        <v>2465785000</v>
      </c>
      <c r="K145">
        <v>1799651000</v>
      </c>
      <c r="L145">
        <v>2023039000</v>
      </c>
      <c r="M145">
        <v>1833261000</v>
      </c>
      <c r="N145">
        <v>1628383000</v>
      </c>
      <c r="O145">
        <v>1195963000</v>
      </c>
      <c r="P145">
        <v>1581150000</v>
      </c>
      <c r="Q145">
        <v>1299915000</v>
      </c>
      <c r="R145">
        <v>1736490000</v>
      </c>
      <c r="S145">
        <v>2478951000</v>
      </c>
      <c r="T145">
        <v>2724129000</v>
      </c>
      <c r="U145">
        <v>3285349000</v>
      </c>
      <c r="V145">
        <v>4318246000</v>
      </c>
      <c r="W145">
        <v>5379735000</v>
      </c>
      <c r="X145">
        <v>6590899000</v>
      </c>
      <c r="Y145">
        <v>5667186000</v>
      </c>
      <c r="Z145">
        <v>19006383000</v>
      </c>
      <c r="AA145">
        <v>7092248000</v>
      </c>
      <c r="AB145">
        <v>8303346000</v>
      </c>
      <c r="AC145">
        <v>4879338000</v>
      </c>
    </row>
    <row r="146" spans="1:29" customFormat="1" hidden="1">
      <c r="A146" t="s">
        <v>133</v>
      </c>
      <c r="B146" t="s">
        <v>141</v>
      </c>
      <c r="C146" t="s">
        <v>2697</v>
      </c>
      <c r="D146" t="s">
        <v>2696</v>
      </c>
      <c r="E146">
        <v>0</v>
      </c>
      <c r="F146">
        <v>0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0</v>
      </c>
      <c r="U146">
        <v>0</v>
      </c>
      <c r="V146">
        <v>0</v>
      </c>
      <c r="W146">
        <v>0</v>
      </c>
      <c r="X146">
        <v>500000000</v>
      </c>
      <c r="Y146">
        <v>200000000</v>
      </c>
      <c r="Z146">
        <v>597300000</v>
      </c>
      <c r="AA146">
        <v>570490000</v>
      </c>
      <c r="AB146">
        <v>0</v>
      </c>
      <c r="AC146">
        <v>700000000</v>
      </c>
    </row>
    <row r="147" spans="1:29" customFormat="1" hidden="1">
      <c r="A147" t="s">
        <v>133</v>
      </c>
      <c r="B147" t="s">
        <v>141</v>
      </c>
      <c r="C147" t="s">
        <v>2695</v>
      </c>
      <c r="D147" t="s">
        <v>2694</v>
      </c>
      <c r="E147">
        <v>0</v>
      </c>
      <c r="F147">
        <v>0</v>
      </c>
      <c r="G147">
        <v>0</v>
      </c>
      <c r="H147">
        <v>228500000</v>
      </c>
      <c r="I147">
        <v>246000000</v>
      </c>
      <c r="J147">
        <v>265000000</v>
      </c>
      <c r="K147">
        <v>502200000</v>
      </c>
      <c r="L147">
        <v>443710000</v>
      </c>
      <c r="M147">
        <v>426890000</v>
      </c>
      <c r="N147">
        <v>182300000</v>
      </c>
      <c r="O147">
        <v>285700000</v>
      </c>
      <c r="P147">
        <v>739120000</v>
      </c>
      <c r="Q147">
        <v>483040000</v>
      </c>
      <c r="R147">
        <v>293090000</v>
      </c>
      <c r="S147">
        <v>710530000</v>
      </c>
      <c r="T147">
        <v>658870000</v>
      </c>
      <c r="U147">
        <v>655513000</v>
      </c>
      <c r="V147">
        <v>973260000</v>
      </c>
      <c r="W147">
        <v>1097238000</v>
      </c>
      <c r="X147">
        <v>1504260000</v>
      </c>
      <c r="Y147">
        <v>1063980000</v>
      </c>
      <c r="Z147">
        <v>1087000000</v>
      </c>
      <c r="AA147">
        <v>1905687000</v>
      </c>
      <c r="AB147">
        <v>1272046000</v>
      </c>
      <c r="AC147">
        <v>1190400000</v>
      </c>
    </row>
    <row r="148" spans="1:29" customFormat="1" hidden="1">
      <c r="A148" t="s">
        <v>133</v>
      </c>
      <c r="B148" t="s">
        <v>141</v>
      </c>
      <c r="C148" t="s">
        <v>2693</v>
      </c>
      <c r="D148" t="s">
        <v>2692</v>
      </c>
      <c r="E148">
        <v>10760000</v>
      </c>
      <c r="F148">
        <v>151241000</v>
      </c>
      <c r="G148">
        <v>392581000</v>
      </c>
      <c r="H148">
        <v>559087000</v>
      </c>
      <c r="I148">
        <v>940488000</v>
      </c>
      <c r="J148">
        <v>1935037000</v>
      </c>
      <c r="K148">
        <v>1519687000</v>
      </c>
      <c r="L148">
        <v>1542342000</v>
      </c>
      <c r="M148">
        <v>1663135000</v>
      </c>
      <c r="N148">
        <v>1472795000</v>
      </c>
      <c r="O148">
        <v>1195963000</v>
      </c>
      <c r="P148">
        <v>1581150000</v>
      </c>
      <c r="Q148">
        <v>1299915000</v>
      </c>
      <c r="R148">
        <v>1718334000</v>
      </c>
      <c r="S148">
        <v>2140823000</v>
      </c>
      <c r="T148">
        <v>1971743000</v>
      </c>
      <c r="U148">
        <v>2729713000</v>
      </c>
      <c r="V148">
        <v>3673457000</v>
      </c>
      <c r="W148">
        <v>4754863000</v>
      </c>
      <c r="X148">
        <v>6160219000</v>
      </c>
      <c r="Y148">
        <v>3791767000</v>
      </c>
      <c r="Z148">
        <v>15902825000</v>
      </c>
      <c r="AA148">
        <v>5992853000</v>
      </c>
      <c r="AB148">
        <v>7134763000</v>
      </c>
      <c r="AC148">
        <v>3866148000</v>
      </c>
    </row>
    <row r="149" spans="1:29" customFormat="1" hidden="1">
      <c r="A149" t="s">
        <v>133</v>
      </c>
      <c r="B149" t="s">
        <v>141</v>
      </c>
      <c r="C149" t="s">
        <v>2691</v>
      </c>
      <c r="D149" t="s">
        <v>2690</v>
      </c>
      <c r="E149">
        <v>0</v>
      </c>
      <c r="F149">
        <v>88791000</v>
      </c>
      <c r="G149">
        <v>80000000</v>
      </c>
      <c r="H149">
        <v>10000000</v>
      </c>
      <c r="I149">
        <v>459896000</v>
      </c>
      <c r="J149">
        <v>530748000</v>
      </c>
      <c r="K149">
        <v>279964000</v>
      </c>
      <c r="L149">
        <v>480697000</v>
      </c>
      <c r="M149">
        <v>170126000</v>
      </c>
      <c r="N149">
        <v>155588000</v>
      </c>
      <c r="O149">
        <v>0</v>
      </c>
      <c r="P149">
        <v>0</v>
      </c>
      <c r="Q149">
        <v>0</v>
      </c>
      <c r="R149">
        <v>18156000</v>
      </c>
      <c r="S149">
        <v>338128000</v>
      </c>
      <c r="T149">
        <v>752386000</v>
      </c>
      <c r="U149">
        <v>555636000</v>
      </c>
      <c r="V149">
        <v>644789000</v>
      </c>
      <c r="W149">
        <v>624872000</v>
      </c>
      <c r="X149">
        <v>430680000</v>
      </c>
      <c r="Y149">
        <v>1875419000</v>
      </c>
      <c r="Z149">
        <v>3103558000</v>
      </c>
      <c r="AA149">
        <v>1099395000</v>
      </c>
      <c r="AB149">
        <v>1168583000</v>
      </c>
      <c r="AC149">
        <v>1013190000</v>
      </c>
    </row>
    <row r="150" spans="1:29" customFormat="1" hidden="1">
      <c r="A150" t="s">
        <v>133</v>
      </c>
      <c r="B150" t="s">
        <v>141</v>
      </c>
      <c r="C150" t="s">
        <v>2689</v>
      </c>
      <c r="D150" t="s">
        <v>2688</v>
      </c>
      <c r="E150">
        <v>1.7363</v>
      </c>
      <c r="F150">
        <v>1.7124999999999999</v>
      </c>
      <c r="G150">
        <v>0.27560000000000001</v>
      </c>
      <c r="H150">
        <v>0.51039999999999996</v>
      </c>
      <c r="I150">
        <v>0.55210000000000004</v>
      </c>
      <c r="J150">
        <v>0.96460000000000001</v>
      </c>
      <c r="K150">
        <v>1.0094000000000001</v>
      </c>
      <c r="L150">
        <v>0.89549999999999996</v>
      </c>
      <c r="M150">
        <v>0.90300000000000002</v>
      </c>
      <c r="N150">
        <v>0.66259999999999997</v>
      </c>
      <c r="O150">
        <v>0.98829999999999996</v>
      </c>
    </row>
    <row r="151" spans="1:29" customFormat="1" hidden="1">
      <c r="A151" t="s">
        <v>133</v>
      </c>
      <c r="B151" t="s">
        <v>141</v>
      </c>
      <c r="C151" t="s">
        <v>2687</v>
      </c>
      <c r="D151" t="s">
        <v>2686</v>
      </c>
      <c r="P151">
        <v>6.9302000000000001</v>
      </c>
      <c r="Q151">
        <v>7.9939999999999998</v>
      </c>
      <c r="R151">
        <v>7.8653000000000004</v>
      </c>
      <c r="S151">
        <v>6.7537000000000003</v>
      </c>
      <c r="T151">
        <v>5.7230999999999996</v>
      </c>
      <c r="U151">
        <v>6.8101000000000003</v>
      </c>
      <c r="V151">
        <v>7.2530999999999999</v>
      </c>
      <c r="W151">
        <v>6.6661999999999999</v>
      </c>
      <c r="X151">
        <v>8.1660000000000004</v>
      </c>
      <c r="Y151">
        <v>9.1367999999999991</v>
      </c>
      <c r="Z151">
        <v>8.2156000000000002</v>
      </c>
      <c r="AA151">
        <v>7.5434999999999999</v>
      </c>
      <c r="AB151">
        <v>7.4196</v>
      </c>
      <c r="AC151">
        <v>6.2348999999999997</v>
      </c>
    </row>
    <row r="152" spans="1:29" customFormat="1" hidden="1">
      <c r="A152" t="s">
        <v>133</v>
      </c>
      <c r="B152" t="s">
        <v>141</v>
      </c>
      <c r="C152" t="s">
        <v>2685</v>
      </c>
      <c r="D152" t="s">
        <v>2684</v>
      </c>
      <c r="E152">
        <v>1.0048999999999999</v>
      </c>
      <c r="F152">
        <v>0.99580000000000002</v>
      </c>
      <c r="G152">
        <v>0.92430000000000001</v>
      </c>
      <c r="H152">
        <v>0.77590000000000003</v>
      </c>
      <c r="I152">
        <v>0.90159999999999996</v>
      </c>
      <c r="J152">
        <v>0.99039999999999995</v>
      </c>
      <c r="K152">
        <v>1.0226</v>
      </c>
      <c r="L152">
        <v>1.5639000000000001</v>
      </c>
      <c r="M152">
        <v>1.8811</v>
      </c>
      <c r="N152">
        <v>2.2484999999999999</v>
      </c>
      <c r="O152">
        <v>3.9106999999999998</v>
      </c>
    </row>
    <row r="153" spans="1:29" customFormat="1" hidden="1">
      <c r="A153" t="s">
        <v>133</v>
      </c>
      <c r="B153" t="s">
        <v>141</v>
      </c>
      <c r="C153" t="s">
        <v>2683</v>
      </c>
      <c r="D153" t="s">
        <v>2682</v>
      </c>
      <c r="E153">
        <v>2.0438999999999998</v>
      </c>
      <c r="F153">
        <v>2.383</v>
      </c>
      <c r="G153">
        <v>5.5377999999999998</v>
      </c>
      <c r="H153">
        <v>5.8575999999999997</v>
      </c>
      <c r="I153">
        <v>5.8369</v>
      </c>
      <c r="J153">
        <v>5.6243999999999996</v>
      </c>
      <c r="K153">
        <v>4.7153999999999998</v>
      </c>
      <c r="L153">
        <v>5.4108999999999998</v>
      </c>
      <c r="M153">
        <v>8.9359000000000002</v>
      </c>
      <c r="N153">
        <v>11.9597</v>
      </c>
      <c r="O153">
        <v>23.584</v>
      </c>
      <c r="P153">
        <v>24.9312</v>
      </c>
      <c r="Q153">
        <v>27.751999999999999</v>
      </c>
      <c r="R153">
        <v>28.9056</v>
      </c>
      <c r="S153">
        <v>28.029699999999998</v>
      </c>
      <c r="T153">
        <v>26.261900000000001</v>
      </c>
      <c r="U153">
        <v>29.186399999999999</v>
      </c>
      <c r="V153">
        <v>29.9877</v>
      </c>
      <c r="W153">
        <v>35.1297</v>
      </c>
      <c r="X153">
        <v>30.810700000000001</v>
      </c>
      <c r="Y153">
        <v>30.871400000000001</v>
      </c>
      <c r="Z153">
        <v>31.237200000000001</v>
      </c>
      <c r="AA153">
        <v>29.194700000000001</v>
      </c>
      <c r="AB153">
        <v>24.8231</v>
      </c>
      <c r="AC153">
        <v>23.471599999999999</v>
      </c>
    </row>
    <row r="154" spans="1:29" customFormat="1" hidden="1">
      <c r="A154" t="s">
        <v>133</v>
      </c>
      <c r="B154" t="s">
        <v>141</v>
      </c>
      <c r="C154" t="s">
        <v>2681</v>
      </c>
      <c r="D154" t="s">
        <v>2680</v>
      </c>
      <c r="E154">
        <v>0.24210000000000001</v>
      </c>
      <c r="F154">
        <v>0.24099999999999999</v>
      </c>
      <c r="G154">
        <v>0.25650000000000001</v>
      </c>
      <c r="H154">
        <v>7.9500000000000001E-2</v>
      </c>
      <c r="I154">
        <v>8.8300000000000003E-2</v>
      </c>
      <c r="J154">
        <v>0.28270000000000001</v>
      </c>
      <c r="K154">
        <v>0.38440000000000002</v>
      </c>
      <c r="L154">
        <v>1.1328</v>
      </c>
      <c r="M154">
        <v>1.7601</v>
      </c>
      <c r="N154">
        <v>2.5573000000000001</v>
      </c>
      <c r="O154">
        <v>5.0613999999999999</v>
      </c>
      <c r="P154">
        <v>5.2488000000000001</v>
      </c>
      <c r="Q154">
        <v>5.6421000000000001</v>
      </c>
      <c r="R154">
        <v>5.4241000000000001</v>
      </c>
      <c r="S154">
        <v>5.1973000000000003</v>
      </c>
      <c r="T154">
        <v>4.4184000000000001</v>
      </c>
      <c r="U154">
        <v>4.5125999999999999</v>
      </c>
      <c r="V154">
        <v>4.1280000000000001</v>
      </c>
      <c r="W154">
        <v>3.6713</v>
      </c>
      <c r="X154">
        <v>2.9117000000000002</v>
      </c>
      <c r="Y154">
        <v>2.5272999999999999</v>
      </c>
      <c r="Z154">
        <v>2.2656999999999998</v>
      </c>
      <c r="AA154">
        <v>1.9186000000000001</v>
      </c>
      <c r="AB154">
        <v>1.5613999999999999</v>
      </c>
      <c r="AC154">
        <v>1.2994000000000001</v>
      </c>
    </row>
    <row r="155" spans="1:29" customFormat="1" hidden="1">
      <c r="A155" t="s">
        <v>133</v>
      </c>
      <c r="B155" t="s">
        <v>141</v>
      </c>
      <c r="C155" t="s">
        <v>2679</v>
      </c>
      <c r="D155" t="s">
        <v>2678</v>
      </c>
      <c r="E155">
        <v>88.974699999999999</v>
      </c>
      <c r="F155">
        <v>88.650199999999998</v>
      </c>
      <c r="G155">
        <v>86.974100000000007</v>
      </c>
      <c r="H155">
        <v>86.472200000000001</v>
      </c>
      <c r="I155">
        <v>85.352199999999996</v>
      </c>
      <c r="J155">
        <v>82.843599999999995</v>
      </c>
      <c r="K155">
        <v>81.618899999999996</v>
      </c>
      <c r="L155">
        <v>59.326099999999997</v>
      </c>
      <c r="M155">
        <v>56.123800000000003</v>
      </c>
      <c r="N155">
        <v>54.507599999999996</v>
      </c>
      <c r="O155">
        <v>20.6511</v>
      </c>
      <c r="P155">
        <v>21.0762</v>
      </c>
      <c r="Q155">
        <v>19.803899999999999</v>
      </c>
      <c r="R155">
        <v>16.9499</v>
      </c>
      <c r="S155">
        <v>15.881</v>
      </c>
      <c r="T155">
        <v>15.0571</v>
      </c>
      <c r="U155">
        <v>12.4626</v>
      </c>
      <c r="V155">
        <v>10.279400000000001</v>
      </c>
      <c r="W155">
        <v>8.1227999999999803</v>
      </c>
      <c r="X155">
        <v>6.4771999999999998</v>
      </c>
      <c r="Y155">
        <v>1.1198999999999999</v>
      </c>
      <c r="Z155">
        <v>1.2396</v>
      </c>
      <c r="AA155">
        <v>1.5528000000000199</v>
      </c>
      <c r="AB155">
        <v>1.84909999999999</v>
      </c>
      <c r="AC155">
        <v>1.8581000000000101</v>
      </c>
    </row>
    <row r="156" spans="1:29" customFormat="1" hidden="1">
      <c r="A156" t="s">
        <v>133</v>
      </c>
      <c r="B156" t="s">
        <v>141</v>
      </c>
      <c r="C156" t="s">
        <v>2677</v>
      </c>
      <c r="D156" t="s">
        <v>2676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2.1299999999999999E-2</v>
      </c>
      <c r="K156">
        <v>3.2199999999999999E-2</v>
      </c>
      <c r="L156">
        <v>8.9200000000000002E-2</v>
      </c>
      <c r="M156">
        <v>0.1124</v>
      </c>
      <c r="N156">
        <v>0.15909999999999999</v>
      </c>
      <c r="O156">
        <v>0.3322</v>
      </c>
      <c r="P156">
        <v>0.36840000000000001</v>
      </c>
      <c r="Q156">
        <v>0.40289999999999998</v>
      </c>
      <c r="R156">
        <v>1.3803000000000001</v>
      </c>
      <c r="S156">
        <v>2.6772</v>
      </c>
      <c r="T156">
        <v>3.7412999999999998</v>
      </c>
      <c r="U156">
        <v>4.6649000000000003</v>
      </c>
      <c r="V156">
        <v>6.3975</v>
      </c>
      <c r="W156">
        <v>6.8220999999999998</v>
      </c>
      <c r="X156">
        <v>8.2515999999999998</v>
      </c>
      <c r="Y156">
        <v>8.2484000000000002</v>
      </c>
      <c r="Z156">
        <v>9.1294000000000004</v>
      </c>
      <c r="AA156">
        <v>10.577999999999999</v>
      </c>
      <c r="AB156">
        <v>11.4429</v>
      </c>
      <c r="AC156">
        <v>12.0863</v>
      </c>
    </row>
    <row r="157" spans="1:29" customFormat="1" hidden="1">
      <c r="A157" t="s">
        <v>133</v>
      </c>
      <c r="B157" t="s">
        <v>141</v>
      </c>
      <c r="C157" t="s">
        <v>2675</v>
      </c>
      <c r="D157" t="s">
        <v>2674</v>
      </c>
      <c r="E157">
        <v>0</v>
      </c>
      <c r="F157">
        <v>0</v>
      </c>
      <c r="G157">
        <v>0</v>
      </c>
      <c r="H157">
        <v>0</v>
      </c>
      <c r="I157">
        <v>8.6999999999999994E-3</v>
      </c>
      <c r="J157">
        <v>4.2099999999999999E-2</v>
      </c>
      <c r="K157">
        <v>3.0599999999999999E-2</v>
      </c>
      <c r="L157">
        <v>5.7299999999999997E-2</v>
      </c>
      <c r="M157">
        <v>4.9500000000000002E-2</v>
      </c>
      <c r="N157">
        <v>3.1099999999999999E-2</v>
      </c>
      <c r="O157">
        <v>6.5199999999999994E-2</v>
      </c>
      <c r="P157">
        <v>4.8399999999999999E-2</v>
      </c>
      <c r="Q157">
        <v>4.6600000000000003E-2</v>
      </c>
      <c r="R157">
        <v>3.2800000000000003E-2</v>
      </c>
      <c r="S157">
        <v>3.8600000000000002E-2</v>
      </c>
      <c r="T157">
        <v>2.53E-2</v>
      </c>
      <c r="U157">
        <v>2.4899999999999999E-2</v>
      </c>
      <c r="V157">
        <v>1.43E-2</v>
      </c>
      <c r="W157">
        <v>1.0999999999999999E-2</v>
      </c>
      <c r="X157">
        <v>6.3E-3</v>
      </c>
      <c r="Y157">
        <v>3.5999999999999999E-3</v>
      </c>
      <c r="Z157">
        <v>2.2000000000000001E-3</v>
      </c>
      <c r="AA157">
        <v>1.1999999999999999E-3</v>
      </c>
      <c r="AB157">
        <v>2.0000000000000001E-4</v>
      </c>
      <c r="AC157">
        <v>1.8E-3</v>
      </c>
    </row>
    <row r="158" spans="1:29" customFormat="1" hidden="1">
      <c r="A158" t="s">
        <v>133</v>
      </c>
      <c r="B158" t="s">
        <v>141</v>
      </c>
      <c r="C158" t="s">
        <v>2673</v>
      </c>
      <c r="D158" t="s">
        <v>2672</v>
      </c>
      <c r="E158">
        <v>0.17349999999999999</v>
      </c>
      <c r="F158">
        <v>0.16850000000000001</v>
      </c>
      <c r="G158">
        <v>0.13439999999999999</v>
      </c>
      <c r="H158">
        <v>0.1421</v>
      </c>
      <c r="I158">
        <v>0.1482</v>
      </c>
      <c r="J158">
        <v>0.14749999999999999</v>
      </c>
      <c r="K158">
        <v>0.16020000000000001</v>
      </c>
      <c r="L158">
        <v>0.1019</v>
      </c>
      <c r="M158">
        <v>9.7900000000000001E-2</v>
      </c>
      <c r="N158">
        <v>9.2299999999999993E-2</v>
      </c>
      <c r="O158">
        <v>0.14319999999999999</v>
      </c>
      <c r="P158">
        <v>0.1358</v>
      </c>
      <c r="Q158">
        <v>0.1361</v>
      </c>
      <c r="R158">
        <v>0.12640000000000001</v>
      </c>
      <c r="S158">
        <v>0.1226</v>
      </c>
      <c r="T158">
        <v>0.10290000000000001</v>
      </c>
      <c r="U158">
        <v>0.1172</v>
      </c>
      <c r="V158">
        <v>0.10009999999999999</v>
      </c>
      <c r="W158">
        <v>5.8500000000000003E-2</v>
      </c>
      <c r="X158">
        <v>4.7600000000000003E-2</v>
      </c>
      <c r="Y158">
        <v>3.5299999999999998E-2</v>
      </c>
      <c r="Z158">
        <v>2.7900000000000001E-2</v>
      </c>
      <c r="AA158">
        <v>2.2800000000000001E-2</v>
      </c>
      <c r="AB158">
        <v>1.83E-2</v>
      </c>
      <c r="AC158">
        <v>1.26E-2</v>
      </c>
    </row>
    <row r="159" spans="1:29" customFormat="1" hidden="1">
      <c r="A159" t="s">
        <v>133</v>
      </c>
      <c r="B159" t="s">
        <v>141</v>
      </c>
      <c r="C159" t="s">
        <v>2671</v>
      </c>
      <c r="D159" t="s">
        <v>2670</v>
      </c>
      <c r="E159">
        <v>5.5274999999999999</v>
      </c>
      <c r="F159">
        <v>5.5578000000000003</v>
      </c>
      <c r="G159">
        <v>5.2728000000000002</v>
      </c>
      <c r="H159">
        <v>5.5549999999999997</v>
      </c>
      <c r="I159">
        <v>6.4188999999999998</v>
      </c>
      <c r="J159">
        <v>8.3729999999999993</v>
      </c>
      <c r="K159">
        <v>10.311999999999999</v>
      </c>
      <c r="L159">
        <v>30.584900000000001</v>
      </c>
      <c r="M159">
        <v>29.2788</v>
      </c>
      <c r="N159">
        <v>26.8157</v>
      </c>
      <c r="O159">
        <v>43.170499999999997</v>
      </c>
      <c r="P159">
        <v>41.261000000000003</v>
      </c>
      <c r="Q159">
        <v>38.2224</v>
      </c>
      <c r="R159">
        <v>39.315600000000003</v>
      </c>
      <c r="S159">
        <v>41.299900000000001</v>
      </c>
      <c r="T159">
        <v>44.67</v>
      </c>
      <c r="U159">
        <v>42.221299999999999</v>
      </c>
      <c r="V159">
        <v>41.8399</v>
      </c>
      <c r="W159">
        <v>39.5184</v>
      </c>
      <c r="X159">
        <v>43.328899999999997</v>
      </c>
      <c r="Y159">
        <v>48.057299999999998</v>
      </c>
      <c r="Z159">
        <v>47.882399999999997</v>
      </c>
      <c r="AA159">
        <v>49.188400000000001</v>
      </c>
      <c r="AB159">
        <v>52.885399999999997</v>
      </c>
      <c r="AC159">
        <v>55.035299999999999</v>
      </c>
    </row>
    <row r="160" spans="1:29" customFormat="1" hidden="1">
      <c r="A160" t="s">
        <v>133</v>
      </c>
      <c r="B160" t="s">
        <v>141</v>
      </c>
      <c r="C160" t="s">
        <v>2669</v>
      </c>
      <c r="D160" t="s">
        <v>2668</v>
      </c>
      <c r="F160">
        <v>0</v>
      </c>
      <c r="G160">
        <v>0</v>
      </c>
      <c r="H160">
        <v>-30176000</v>
      </c>
      <c r="I160">
        <v>0</v>
      </c>
      <c r="J160">
        <v>-31940000</v>
      </c>
      <c r="K160">
        <v>0</v>
      </c>
      <c r="L160">
        <v>-217953000</v>
      </c>
      <c r="M160">
        <v>0</v>
      </c>
      <c r="N160">
        <v>-495000</v>
      </c>
      <c r="O160">
        <v>-8763281000</v>
      </c>
      <c r="P160">
        <v>-342000</v>
      </c>
      <c r="Q160">
        <v>0</v>
      </c>
      <c r="R160">
        <v>0</v>
      </c>
      <c r="S160">
        <v>-2712000</v>
      </c>
      <c r="T160">
        <v>-2717000</v>
      </c>
      <c r="U160">
        <v>0</v>
      </c>
      <c r="V160">
        <v>0</v>
      </c>
      <c r="W160">
        <v>0</v>
      </c>
      <c r="X160">
        <v>0</v>
      </c>
      <c r="Y160">
        <v>-150000</v>
      </c>
      <c r="Z160">
        <v>0</v>
      </c>
      <c r="AA160">
        <v>-780000</v>
      </c>
      <c r="AB160">
        <v>-60000</v>
      </c>
      <c r="AC160">
        <v>0</v>
      </c>
    </row>
    <row r="161" spans="1:30" customFormat="1" hidden="1">
      <c r="A161" t="s">
        <v>133</v>
      </c>
      <c r="B161" t="s">
        <v>141</v>
      </c>
      <c r="C161" t="s">
        <v>2667</v>
      </c>
      <c r="D161" t="s">
        <v>2666</v>
      </c>
      <c r="E161">
        <v>8986000</v>
      </c>
      <c r="F161">
        <v>33146000</v>
      </c>
      <c r="G161">
        <v>385882000</v>
      </c>
      <c r="H161">
        <v>22723000</v>
      </c>
      <c r="I161">
        <v>57875000</v>
      </c>
      <c r="J161">
        <v>132696000</v>
      </c>
      <c r="K161">
        <v>106947000</v>
      </c>
      <c r="L161">
        <v>217424000</v>
      </c>
      <c r="M161">
        <v>739419000</v>
      </c>
      <c r="N161">
        <v>568420000</v>
      </c>
      <c r="O161">
        <v>780688000</v>
      </c>
      <c r="P161">
        <v>660847000</v>
      </c>
      <c r="Q161">
        <v>347471000</v>
      </c>
      <c r="R161">
        <v>780576000</v>
      </c>
      <c r="S161">
        <v>868612000</v>
      </c>
      <c r="T161">
        <v>621710000</v>
      </c>
      <c r="U161">
        <v>623369000</v>
      </c>
      <c r="V161">
        <v>993673000</v>
      </c>
      <c r="W161">
        <v>1283679000</v>
      </c>
      <c r="X161">
        <v>1744598000</v>
      </c>
      <c r="Y161">
        <v>1606850000</v>
      </c>
      <c r="Z161">
        <v>1974199000</v>
      </c>
      <c r="AA161">
        <v>2755118000</v>
      </c>
      <c r="AB161">
        <v>2210041000</v>
      </c>
      <c r="AC161">
        <v>2775280000</v>
      </c>
      <c r="AD161">
        <v>4555295000</v>
      </c>
    </row>
    <row r="162" spans="1:30" customFormat="1" hidden="1">
      <c r="A162" t="s">
        <v>133</v>
      </c>
      <c r="B162" t="s">
        <v>141</v>
      </c>
      <c r="C162" t="s">
        <v>2665</v>
      </c>
      <c r="D162" t="s">
        <v>2664</v>
      </c>
      <c r="E162">
        <v>7786000</v>
      </c>
      <c r="F162">
        <v>28661000</v>
      </c>
      <c r="G162">
        <v>380245000</v>
      </c>
      <c r="H162">
        <v>22723000</v>
      </c>
      <c r="I162">
        <v>16042000</v>
      </c>
      <c r="J162">
        <v>132591000</v>
      </c>
      <c r="K162">
        <v>103726000</v>
      </c>
      <c r="L162">
        <v>207876000</v>
      </c>
      <c r="M162">
        <v>697154000</v>
      </c>
      <c r="N162">
        <v>539200000</v>
      </c>
      <c r="O162">
        <v>749722000</v>
      </c>
      <c r="P162">
        <v>642318000</v>
      </c>
      <c r="Q162">
        <v>336465000</v>
      </c>
      <c r="R162">
        <v>673198000</v>
      </c>
      <c r="S162">
        <v>660745000</v>
      </c>
      <c r="T162">
        <v>615665000</v>
      </c>
      <c r="U162">
        <v>617901000</v>
      </c>
      <c r="V162">
        <v>927222000</v>
      </c>
      <c r="W162">
        <v>1220716000</v>
      </c>
      <c r="X162">
        <v>1672298000</v>
      </c>
      <c r="Y162">
        <v>1572826000</v>
      </c>
      <c r="Z162">
        <v>1918527000</v>
      </c>
      <c r="AA162">
        <v>2737358000</v>
      </c>
      <c r="AB162">
        <v>2172041000</v>
      </c>
      <c r="AC162">
        <v>2752624000</v>
      </c>
    </row>
    <row r="163" spans="1:30" customFormat="1" hidden="1">
      <c r="A163" t="s">
        <v>133</v>
      </c>
      <c r="B163" t="s">
        <v>141</v>
      </c>
      <c r="C163" t="s">
        <v>2663</v>
      </c>
      <c r="D163" t="s">
        <v>2662</v>
      </c>
      <c r="E163">
        <v>0</v>
      </c>
      <c r="F163">
        <v>0</v>
      </c>
      <c r="G163">
        <v>0</v>
      </c>
      <c r="H163">
        <v>101211000</v>
      </c>
      <c r="I163">
        <v>173108000</v>
      </c>
      <c r="J163">
        <v>91641000</v>
      </c>
      <c r="K163">
        <v>175376000</v>
      </c>
      <c r="L163">
        <v>0</v>
      </c>
      <c r="M163">
        <v>0</v>
      </c>
      <c r="N163">
        <v>0</v>
      </c>
      <c r="O163">
        <v>0</v>
      </c>
      <c r="P163">
        <v>105412000</v>
      </c>
      <c r="Q163">
        <v>53608000</v>
      </c>
      <c r="R163">
        <v>0</v>
      </c>
      <c r="S163">
        <v>0</v>
      </c>
      <c r="T163">
        <v>0</v>
      </c>
      <c r="U163">
        <v>0</v>
      </c>
      <c r="V163">
        <v>0</v>
      </c>
      <c r="W163">
        <v>0</v>
      </c>
      <c r="X163">
        <v>0</v>
      </c>
      <c r="Y163">
        <v>0</v>
      </c>
      <c r="Z163">
        <v>0</v>
      </c>
      <c r="AA163">
        <v>0</v>
      </c>
      <c r="AB163">
        <v>0</v>
      </c>
      <c r="AC163">
        <v>0</v>
      </c>
    </row>
    <row r="164" spans="1:30" customFormat="1" hidden="1">
      <c r="A164" t="s">
        <v>133</v>
      </c>
      <c r="B164" t="s">
        <v>141</v>
      </c>
      <c r="C164" t="s">
        <v>2661</v>
      </c>
      <c r="D164" t="s">
        <v>2660</v>
      </c>
      <c r="E164">
        <v>12986000</v>
      </c>
      <c r="F164">
        <v>109146000</v>
      </c>
      <c r="G164">
        <v>561974000</v>
      </c>
      <c r="H164">
        <v>133934000</v>
      </c>
      <c r="I164">
        <v>454032000</v>
      </c>
      <c r="J164">
        <v>730413000</v>
      </c>
      <c r="K164">
        <v>741541000</v>
      </c>
      <c r="L164">
        <v>1204870000</v>
      </c>
      <c r="M164">
        <v>1267478000</v>
      </c>
      <c r="N164">
        <v>1064995000</v>
      </c>
      <c r="O164">
        <v>1271894000</v>
      </c>
      <c r="P164">
        <v>1295472000</v>
      </c>
      <c r="Q164">
        <v>915538000</v>
      </c>
      <c r="R164">
        <v>1587836000</v>
      </c>
      <c r="S164">
        <v>1670223000</v>
      </c>
      <c r="T164">
        <v>2047098000</v>
      </c>
      <c r="U164">
        <v>1249360000</v>
      </c>
      <c r="V164">
        <v>2439737000</v>
      </c>
      <c r="W164">
        <v>2798797000</v>
      </c>
      <c r="X164">
        <v>4730253000</v>
      </c>
      <c r="Y164">
        <v>6877717000</v>
      </c>
      <c r="Z164">
        <v>6967574000</v>
      </c>
      <c r="AA164">
        <v>8727148000</v>
      </c>
      <c r="AB164">
        <v>9465391000</v>
      </c>
      <c r="AC164">
        <v>13846762000</v>
      </c>
    </row>
    <row r="165" spans="1:30" customFormat="1" hidden="1">
      <c r="A165" t="s">
        <v>133</v>
      </c>
      <c r="B165" t="s">
        <v>141</v>
      </c>
      <c r="C165" t="s">
        <v>2659</v>
      </c>
      <c r="D165" t="s">
        <v>2658</v>
      </c>
      <c r="E165">
        <v>12986000</v>
      </c>
      <c r="F165">
        <v>109146000</v>
      </c>
      <c r="G165">
        <v>561974000</v>
      </c>
      <c r="H165">
        <v>32723000</v>
      </c>
      <c r="I165">
        <v>280924000</v>
      </c>
      <c r="J165">
        <v>638772000</v>
      </c>
      <c r="K165">
        <v>566165000</v>
      </c>
      <c r="L165">
        <v>1204870000</v>
      </c>
      <c r="M165">
        <v>1267478000</v>
      </c>
      <c r="N165">
        <v>1064995000</v>
      </c>
      <c r="O165">
        <v>1271894000</v>
      </c>
      <c r="P165">
        <v>1190060000</v>
      </c>
      <c r="Q165">
        <v>861930000</v>
      </c>
      <c r="R165">
        <v>1587836000</v>
      </c>
      <c r="S165">
        <v>1670223000</v>
      </c>
      <c r="T165">
        <v>2047098000</v>
      </c>
      <c r="U165">
        <v>1249360000</v>
      </c>
      <c r="V165">
        <v>2439737000</v>
      </c>
      <c r="W165">
        <v>2798797000</v>
      </c>
      <c r="X165">
        <v>4730253000</v>
      </c>
      <c r="Y165">
        <v>6877717000</v>
      </c>
      <c r="Z165">
        <v>6967574000</v>
      </c>
      <c r="AA165">
        <v>8727148000</v>
      </c>
      <c r="AB165">
        <v>9465391000</v>
      </c>
      <c r="AC165">
        <v>13846762000</v>
      </c>
      <c r="AD165">
        <v>7377850000</v>
      </c>
    </row>
    <row r="166" spans="1:30" customFormat="1" hidden="1">
      <c r="A166" t="s">
        <v>133</v>
      </c>
      <c r="B166" t="s">
        <v>141</v>
      </c>
      <c r="C166" t="s">
        <v>2657</v>
      </c>
      <c r="D166" t="s">
        <v>2656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0</v>
      </c>
      <c r="X166">
        <v>0</v>
      </c>
      <c r="Y166">
        <v>1284648000</v>
      </c>
      <c r="Z166">
        <v>2217000000</v>
      </c>
      <c r="AA166">
        <v>2769000000</v>
      </c>
      <c r="AB166">
        <v>2432700000</v>
      </c>
      <c r="AC166">
        <v>6316400000</v>
      </c>
    </row>
    <row r="167" spans="1:30" customFormat="1" hidden="1">
      <c r="A167" t="s">
        <v>133</v>
      </c>
      <c r="B167" t="s">
        <v>141</v>
      </c>
      <c r="C167" t="s">
        <v>2655</v>
      </c>
      <c r="D167" t="s">
        <v>2654</v>
      </c>
      <c r="E167">
        <v>12986000</v>
      </c>
      <c r="F167">
        <v>109146000</v>
      </c>
      <c r="G167">
        <v>561974000</v>
      </c>
      <c r="H167">
        <v>32723000</v>
      </c>
      <c r="I167">
        <v>280924000</v>
      </c>
      <c r="J167">
        <v>638772000</v>
      </c>
      <c r="K167">
        <v>566165000</v>
      </c>
      <c r="L167">
        <v>1204870000</v>
      </c>
      <c r="M167">
        <v>1267478000</v>
      </c>
      <c r="N167">
        <v>1064995000</v>
      </c>
      <c r="O167">
        <v>1271894000</v>
      </c>
      <c r="P167">
        <v>1190060000</v>
      </c>
      <c r="Q167">
        <v>861930000</v>
      </c>
      <c r="R167">
        <v>1587836000</v>
      </c>
      <c r="S167">
        <v>1670223000</v>
      </c>
      <c r="T167">
        <v>2047098000</v>
      </c>
      <c r="U167">
        <v>1249360000</v>
      </c>
      <c r="V167">
        <v>2439737000</v>
      </c>
      <c r="W167">
        <v>2798797000</v>
      </c>
      <c r="X167">
        <v>4730253000</v>
      </c>
      <c r="Y167">
        <v>5593069000</v>
      </c>
      <c r="Z167">
        <v>4750574000</v>
      </c>
      <c r="AA167">
        <v>5958148000</v>
      </c>
      <c r="AB167">
        <v>7032691000</v>
      </c>
      <c r="AC167">
        <v>7530362000</v>
      </c>
    </row>
    <row r="168" spans="1:30" customFormat="1" hidden="1">
      <c r="A168" t="s">
        <v>133</v>
      </c>
      <c r="B168" t="s">
        <v>141</v>
      </c>
      <c r="C168" t="s">
        <v>2653</v>
      </c>
      <c r="D168" t="s">
        <v>2652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1500000</v>
      </c>
      <c r="U168">
        <v>4663817.0199999996</v>
      </c>
      <c r="V168">
        <v>6965490.6600000001</v>
      </c>
      <c r="W168">
        <v>5253708.21</v>
      </c>
      <c r="X168">
        <v>10262920.689999999</v>
      </c>
      <c r="Y168">
        <v>4248284.2699999996</v>
      </c>
      <c r="Z168">
        <v>0</v>
      </c>
      <c r="AA168">
        <v>2165661.14</v>
      </c>
      <c r="AB168">
        <v>-18326</v>
      </c>
      <c r="AC168">
        <v>0</v>
      </c>
    </row>
    <row r="169" spans="1:30" customFormat="1" hidden="1">
      <c r="A169" t="s">
        <v>133</v>
      </c>
      <c r="B169" t="s">
        <v>141</v>
      </c>
      <c r="C169" t="s">
        <v>2651</v>
      </c>
      <c r="D169" t="s">
        <v>2650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0</v>
      </c>
      <c r="T169">
        <v>0</v>
      </c>
      <c r="U169">
        <v>0</v>
      </c>
      <c r="V169">
        <v>0</v>
      </c>
      <c r="W169">
        <v>0</v>
      </c>
      <c r="X169">
        <v>0</v>
      </c>
      <c r="Y169">
        <v>700000000</v>
      </c>
      <c r="Z169">
        <v>94282000</v>
      </c>
      <c r="AA169">
        <v>189308000</v>
      </c>
      <c r="AB169">
        <v>114629000</v>
      </c>
      <c r="AC169">
        <v>101113000</v>
      </c>
    </row>
    <row r="170" spans="1:30" customFormat="1" hidden="1">
      <c r="A170" t="s">
        <v>133</v>
      </c>
      <c r="B170" t="s">
        <v>141</v>
      </c>
      <c r="C170" t="s">
        <v>2649</v>
      </c>
      <c r="D170" t="s">
        <v>2648</v>
      </c>
      <c r="E170">
        <v>0</v>
      </c>
      <c r="F170">
        <v>0</v>
      </c>
      <c r="G170">
        <v>0</v>
      </c>
      <c r="H170">
        <v>0</v>
      </c>
      <c r="I170">
        <v>125799000</v>
      </c>
      <c r="J170">
        <v>47047000</v>
      </c>
      <c r="K170">
        <v>188641000</v>
      </c>
      <c r="L170">
        <v>180797000</v>
      </c>
      <c r="M170">
        <v>253660000</v>
      </c>
      <c r="N170">
        <v>157891000</v>
      </c>
      <c r="O170">
        <v>174304000</v>
      </c>
      <c r="P170">
        <v>278469000</v>
      </c>
      <c r="Q170">
        <v>260691000</v>
      </c>
      <c r="R170">
        <v>566975000</v>
      </c>
      <c r="S170">
        <v>443888000</v>
      </c>
      <c r="T170">
        <v>391258000</v>
      </c>
      <c r="U170">
        <v>340447000</v>
      </c>
      <c r="V170">
        <v>748439000</v>
      </c>
      <c r="W170">
        <v>592478000</v>
      </c>
      <c r="X170">
        <v>1205548000</v>
      </c>
      <c r="Y170">
        <v>853002000</v>
      </c>
      <c r="Z170">
        <v>1050104000</v>
      </c>
      <c r="AA170">
        <v>1170787000</v>
      </c>
      <c r="AB170">
        <v>1272287000</v>
      </c>
      <c r="AC170">
        <v>1380350000</v>
      </c>
    </row>
    <row r="171" spans="1:30" customFormat="1" hidden="1">
      <c r="A171" t="s">
        <v>133</v>
      </c>
      <c r="B171" t="s">
        <v>141</v>
      </c>
      <c r="C171" t="s">
        <v>2647</v>
      </c>
      <c r="D171" t="s">
        <v>2646</v>
      </c>
      <c r="E171">
        <v>4000000</v>
      </c>
      <c r="F171">
        <v>16000000</v>
      </c>
      <c r="G171">
        <v>3070000</v>
      </c>
      <c r="H171">
        <v>0</v>
      </c>
      <c r="I171">
        <v>128799000</v>
      </c>
      <c r="J171">
        <v>100046000</v>
      </c>
      <c r="K171">
        <v>217825000</v>
      </c>
      <c r="L171">
        <v>346132000</v>
      </c>
      <c r="M171">
        <v>392382000</v>
      </c>
      <c r="N171">
        <v>342074000</v>
      </c>
      <c r="O171">
        <v>394957000</v>
      </c>
      <c r="P171">
        <v>435044000</v>
      </c>
      <c r="Q171">
        <v>466191000</v>
      </c>
      <c r="R171">
        <v>786275000</v>
      </c>
      <c r="S171">
        <v>633649000</v>
      </c>
      <c r="T171">
        <v>638967000</v>
      </c>
      <c r="U171">
        <v>548372000</v>
      </c>
      <c r="V171">
        <v>1012712000</v>
      </c>
      <c r="W171">
        <v>918118000</v>
      </c>
      <c r="X171">
        <v>2359056000</v>
      </c>
      <c r="Y171">
        <v>2068586000</v>
      </c>
      <c r="Z171">
        <v>2026818000</v>
      </c>
      <c r="AA171">
        <v>1956159000</v>
      </c>
      <c r="AB171">
        <v>2610529000</v>
      </c>
      <c r="AC171">
        <v>2608297000</v>
      </c>
      <c r="AD171">
        <v>2257404000</v>
      </c>
    </row>
    <row r="172" spans="1:30" customFormat="1" hidden="1">
      <c r="A172" t="s">
        <v>133</v>
      </c>
      <c r="B172" t="s">
        <v>141</v>
      </c>
      <c r="C172" t="s">
        <v>2645</v>
      </c>
      <c r="D172" t="s">
        <v>2644</v>
      </c>
      <c r="E172">
        <v>0</v>
      </c>
      <c r="F172">
        <v>16000000</v>
      </c>
      <c r="G172">
        <v>0</v>
      </c>
      <c r="H172">
        <v>0</v>
      </c>
      <c r="I172">
        <v>128799000</v>
      </c>
      <c r="J172">
        <v>100046000</v>
      </c>
      <c r="K172">
        <v>217825000</v>
      </c>
      <c r="L172">
        <v>337710000</v>
      </c>
      <c r="M172">
        <v>383704000</v>
      </c>
      <c r="N172">
        <v>337753000</v>
      </c>
      <c r="O172">
        <v>367157000</v>
      </c>
      <c r="P172">
        <v>430329000</v>
      </c>
      <c r="Q172">
        <v>444332000</v>
      </c>
      <c r="R172">
        <v>785462000</v>
      </c>
      <c r="S172">
        <v>632836000</v>
      </c>
      <c r="T172">
        <v>638967000</v>
      </c>
      <c r="U172">
        <v>521420000</v>
      </c>
      <c r="V172">
        <v>960319000</v>
      </c>
      <c r="W172">
        <v>856041000</v>
      </c>
      <c r="X172">
        <v>1674072000</v>
      </c>
      <c r="Y172">
        <v>1120176000</v>
      </c>
      <c r="Z172">
        <v>1465524000</v>
      </c>
      <c r="AA172">
        <v>1502907000</v>
      </c>
      <c r="AB172">
        <v>1682142000</v>
      </c>
      <c r="AC172">
        <v>1850748000</v>
      </c>
    </row>
    <row r="173" spans="1:30" customFormat="1" hidden="1">
      <c r="A173" t="s">
        <v>133</v>
      </c>
      <c r="B173" t="s">
        <v>141</v>
      </c>
      <c r="C173" t="s">
        <v>2643</v>
      </c>
      <c r="D173" t="s">
        <v>2642</v>
      </c>
      <c r="E173">
        <v>12986000</v>
      </c>
      <c r="F173">
        <v>49146000</v>
      </c>
      <c r="G173">
        <v>388952000</v>
      </c>
      <c r="H173">
        <v>22723000</v>
      </c>
      <c r="I173">
        <v>186674000</v>
      </c>
      <c r="J173">
        <v>232742000</v>
      </c>
      <c r="K173">
        <v>324772000</v>
      </c>
      <c r="L173">
        <v>563556000</v>
      </c>
      <c r="M173">
        <v>1131801000</v>
      </c>
      <c r="N173">
        <v>910494000</v>
      </c>
      <c r="O173">
        <v>1175645000</v>
      </c>
      <c r="P173">
        <v>1095891000</v>
      </c>
      <c r="Q173">
        <v>813662000</v>
      </c>
      <c r="R173">
        <v>1566851000</v>
      </c>
      <c r="S173">
        <v>1502261000</v>
      </c>
      <c r="T173">
        <v>1260677000</v>
      </c>
      <c r="U173">
        <v>1171741000</v>
      </c>
      <c r="V173">
        <v>2006385000</v>
      </c>
      <c r="W173">
        <v>2201797000</v>
      </c>
      <c r="X173">
        <v>4103654000</v>
      </c>
      <c r="Y173">
        <v>3675436000</v>
      </c>
      <c r="Z173">
        <v>4001017000</v>
      </c>
      <c r="AA173">
        <v>4711277000</v>
      </c>
      <c r="AB173">
        <v>4820570000</v>
      </c>
      <c r="AC173">
        <v>5383577000</v>
      </c>
      <c r="AD173">
        <v>6812699000</v>
      </c>
    </row>
    <row r="174" spans="1:30" customFormat="1" hidden="1">
      <c r="A174" t="s">
        <v>133</v>
      </c>
      <c r="B174" t="s">
        <v>141</v>
      </c>
      <c r="C174" t="s">
        <v>2641</v>
      </c>
      <c r="D174" t="s">
        <v>2640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0</v>
      </c>
      <c r="T174">
        <v>750000000</v>
      </c>
      <c r="U174">
        <v>0</v>
      </c>
      <c r="V174">
        <v>0</v>
      </c>
      <c r="W174">
        <v>0</v>
      </c>
      <c r="X174">
        <v>0</v>
      </c>
      <c r="Y174">
        <v>1000000000</v>
      </c>
      <c r="Z174">
        <v>0</v>
      </c>
      <c r="AA174">
        <v>0</v>
      </c>
      <c r="AB174">
        <v>626799000</v>
      </c>
      <c r="AC174">
        <v>0</v>
      </c>
    </row>
    <row r="175" spans="1:30" customFormat="1" hidden="1">
      <c r="A175" t="s">
        <v>133</v>
      </c>
      <c r="B175" t="s">
        <v>141</v>
      </c>
      <c r="C175" t="s">
        <v>2639</v>
      </c>
      <c r="D175" t="s">
        <v>2638</v>
      </c>
      <c r="E175">
        <v>0</v>
      </c>
      <c r="F175">
        <v>0</v>
      </c>
      <c r="G175">
        <v>0</v>
      </c>
      <c r="H175">
        <v>0</v>
      </c>
      <c r="I175">
        <v>93528000</v>
      </c>
      <c r="J175">
        <v>388516000</v>
      </c>
      <c r="K175">
        <v>206583000</v>
      </c>
      <c r="L175">
        <v>176602000</v>
      </c>
      <c r="M175">
        <v>49296000</v>
      </c>
      <c r="N175">
        <v>15600000</v>
      </c>
      <c r="O175">
        <v>9045000</v>
      </c>
      <c r="P175">
        <v>35170000</v>
      </c>
      <c r="Q175">
        <v>27101000</v>
      </c>
      <c r="R175">
        <v>18870000</v>
      </c>
      <c r="S175">
        <v>167819000</v>
      </c>
      <c r="T175">
        <v>36421000</v>
      </c>
      <c r="U175">
        <v>77619000</v>
      </c>
      <c r="V175">
        <v>433352000</v>
      </c>
      <c r="W175">
        <v>596778000</v>
      </c>
      <c r="X175">
        <v>626599000</v>
      </c>
      <c r="Y175">
        <v>917633000</v>
      </c>
      <c r="Z175">
        <v>749557000</v>
      </c>
      <c r="AA175">
        <v>1246871000</v>
      </c>
      <c r="AB175">
        <v>1585322000</v>
      </c>
      <c r="AC175">
        <v>2142244000</v>
      </c>
      <c r="AD175">
        <v>565151000</v>
      </c>
    </row>
    <row r="176" spans="1:30" customFormat="1" hidden="1">
      <c r="A176" t="s">
        <v>133</v>
      </c>
      <c r="B176" t="s">
        <v>141</v>
      </c>
      <c r="C176" t="s">
        <v>2637</v>
      </c>
      <c r="D176" t="s">
        <v>2636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0</v>
      </c>
      <c r="T176">
        <v>0</v>
      </c>
      <c r="U176">
        <v>0</v>
      </c>
      <c r="V176">
        <v>0</v>
      </c>
      <c r="W176">
        <v>0</v>
      </c>
      <c r="X176">
        <v>0</v>
      </c>
      <c r="Y176">
        <v>0</v>
      </c>
      <c r="Z176">
        <v>90000000</v>
      </c>
      <c r="AA176">
        <v>0</v>
      </c>
      <c r="AB176">
        <v>200000000</v>
      </c>
      <c r="AC176">
        <v>0</v>
      </c>
    </row>
    <row r="177" spans="1:30" customFormat="1" hidden="1">
      <c r="A177" t="s">
        <v>133</v>
      </c>
      <c r="B177" t="s">
        <v>141</v>
      </c>
      <c r="C177" t="s">
        <v>2635</v>
      </c>
      <c r="D177" t="s">
        <v>2634</v>
      </c>
      <c r="E177">
        <v>0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0</v>
      </c>
      <c r="U177">
        <v>0</v>
      </c>
      <c r="V177">
        <v>0</v>
      </c>
      <c r="W177">
        <v>0</v>
      </c>
      <c r="X177">
        <v>0</v>
      </c>
      <c r="Y177">
        <v>1284648000</v>
      </c>
      <c r="Z177">
        <v>2127000000</v>
      </c>
      <c r="AA177">
        <v>2769000000</v>
      </c>
      <c r="AB177">
        <v>2232700000</v>
      </c>
      <c r="AC177">
        <v>6316400000</v>
      </c>
    </row>
    <row r="178" spans="1:30" customFormat="1" hidden="1">
      <c r="A178" t="s">
        <v>133</v>
      </c>
      <c r="B178" t="s">
        <v>141</v>
      </c>
      <c r="C178" t="s">
        <v>2633</v>
      </c>
      <c r="D178" t="s">
        <v>2632</v>
      </c>
      <c r="E178">
        <v>0</v>
      </c>
      <c r="F178">
        <v>60000000</v>
      </c>
      <c r="G178">
        <v>173022000</v>
      </c>
      <c r="H178">
        <v>10000000</v>
      </c>
      <c r="I178">
        <v>722000</v>
      </c>
      <c r="J178">
        <v>17514000</v>
      </c>
      <c r="K178">
        <v>34810000</v>
      </c>
      <c r="L178">
        <v>464712000</v>
      </c>
      <c r="M178">
        <v>86381000</v>
      </c>
      <c r="N178">
        <v>138901000</v>
      </c>
      <c r="O178">
        <v>87204000</v>
      </c>
      <c r="P178">
        <v>58999000</v>
      </c>
      <c r="Q178">
        <v>21167000</v>
      </c>
      <c r="R178">
        <v>2115000</v>
      </c>
      <c r="S178">
        <v>143000</v>
      </c>
      <c r="T178">
        <v>0</v>
      </c>
      <c r="U178">
        <v>0</v>
      </c>
      <c r="V178">
        <v>0</v>
      </c>
      <c r="W178">
        <v>222000</v>
      </c>
      <c r="X178">
        <v>0</v>
      </c>
      <c r="Y178">
        <v>0</v>
      </c>
      <c r="Z178">
        <v>0</v>
      </c>
      <c r="AA178">
        <v>0</v>
      </c>
      <c r="AB178">
        <v>0</v>
      </c>
      <c r="AC178">
        <v>4541000</v>
      </c>
      <c r="AD178">
        <v>0</v>
      </c>
    </row>
    <row r="179" spans="1:30" customFormat="1" hidden="1">
      <c r="A179" t="s">
        <v>133</v>
      </c>
      <c r="B179" t="s">
        <v>141</v>
      </c>
      <c r="C179" t="s">
        <v>2631</v>
      </c>
      <c r="D179" t="s">
        <v>2630</v>
      </c>
      <c r="E179">
        <v>0</v>
      </c>
      <c r="F179">
        <v>60000000</v>
      </c>
      <c r="G179">
        <v>173022000</v>
      </c>
      <c r="H179">
        <v>10000000</v>
      </c>
      <c r="I179">
        <v>94250000</v>
      </c>
      <c r="J179">
        <v>406030000</v>
      </c>
      <c r="K179">
        <v>241393000</v>
      </c>
      <c r="L179">
        <v>641314000</v>
      </c>
      <c r="M179">
        <v>135677000</v>
      </c>
      <c r="N179">
        <v>154501000</v>
      </c>
      <c r="O179">
        <v>96249000</v>
      </c>
      <c r="P179">
        <v>94169000</v>
      </c>
      <c r="Q179">
        <v>48268000</v>
      </c>
      <c r="R179">
        <v>20985000</v>
      </c>
      <c r="S179">
        <v>167962000</v>
      </c>
      <c r="T179">
        <v>786421000</v>
      </c>
      <c r="U179">
        <v>77619000</v>
      </c>
      <c r="V179">
        <v>433352000</v>
      </c>
      <c r="W179">
        <v>597000000</v>
      </c>
      <c r="X179">
        <v>626599000</v>
      </c>
      <c r="Y179">
        <v>1917633000</v>
      </c>
      <c r="Z179">
        <v>749557000</v>
      </c>
      <c r="AA179">
        <v>1246871000</v>
      </c>
      <c r="AB179">
        <v>2212121000</v>
      </c>
      <c r="AC179">
        <v>2146785000</v>
      </c>
      <c r="AD179">
        <v>565151000</v>
      </c>
    </row>
    <row r="180" spans="1:30" customFormat="1" hidden="1">
      <c r="A180" t="s">
        <v>133</v>
      </c>
      <c r="B180" t="s">
        <v>141</v>
      </c>
      <c r="C180" t="s">
        <v>2629</v>
      </c>
      <c r="D180" t="s">
        <v>2628</v>
      </c>
      <c r="E180">
        <v>19829107000</v>
      </c>
      <c r="F180">
        <v>19766493000</v>
      </c>
      <c r="G180">
        <v>19999847000</v>
      </c>
      <c r="H180">
        <v>20144161000</v>
      </c>
      <c r="I180">
        <v>20307720000</v>
      </c>
      <c r="J180">
        <v>19979077000</v>
      </c>
      <c r="K180">
        <v>20002894000</v>
      </c>
      <c r="L180">
        <v>3379124000</v>
      </c>
      <c r="M180">
        <v>4550535000</v>
      </c>
      <c r="N180">
        <v>5613425000</v>
      </c>
      <c r="O180">
        <v>7925756000</v>
      </c>
      <c r="P180">
        <v>8420828000</v>
      </c>
      <c r="Q180">
        <v>9713334000</v>
      </c>
      <c r="R180">
        <v>11986606000</v>
      </c>
      <c r="S180">
        <v>13027119000</v>
      </c>
      <c r="T180">
        <v>13228932000</v>
      </c>
      <c r="U180">
        <v>13519345000</v>
      </c>
      <c r="V180">
        <v>15585997000</v>
      </c>
      <c r="W180">
        <v>18645717000</v>
      </c>
      <c r="X180">
        <v>22442890000</v>
      </c>
      <c r="Y180">
        <v>24914018000</v>
      </c>
      <c r="Z180">
        <v>28035080000</v>
      </c>
      <c r="AA180">
        <v>30065383000</v>
      </c>
      <c r="AB180">
        <v>30779383000</v>
      </c>
      <c r="AC180">
        <v>31598468000</v>
      </c>
    </row>
    <row r="181" spans="1:30" customFormat="1" hidden="1">
      <c r="A181" t="s">
        <v>133</v>
      </c>
      <c r="B181" t="s">
        <v>141</v>
      </c>
      <c r="C181" t="s">
        <v>2627</v>
      </c>
      <c r="D181" t="s">
        <v>2626</v>
      </c>
      <c r="E181">
        <v>85.212900000000005</v>
      </c>
      <c r="F181">
        <v>84.49</v>
      </c>
      <c r="G181">
        <v>82.196100000000001</v>
      </c>
      <c r="H181">
        <v>83.351900000000001</v>
      </c>
      <c r="I181">
        <v>81.887900000000002</v>
      </c>
      <c r="J181">
        <v>78.571700000000007</v>
      </c>
      <c r="K181">
        <v>76.186800000000005</v>
      </c>
      <c r="L181">
        <v>15.535600000000001</v>
      </c>
      <c r="M181">
        <v>20.285699999999999</v>
      </c>
      <c r="N181">
        <v>24.145099999999999</v>
      </c>
      <c r="O181">
        <v>61.634500000000003</v>
      </c>
      <c r="P181">
        <v>66.743700000000004</v>
      </c>
      <c r="Q181">
        <v>72.776399999999995</v>
      </c>
      <c r="R181">
        <v>75.111699999999999</v>
      </c>
      <c r="S181">
        <v>72.400700000000001</v>
      </c>
      <c r="T181">
        <v>69.484499999999997</v>
      </c>
      <c r="U181">
        <v>72.495400000000004</v>
      </c>
      <c r="V181">
        <v>66.936499999999995</v>
      </c>
      <c r="W181">
        <v>70.394000000000005</v>
      </c>
      <c r="X181">
        <v>67.836399999999998</v>
      </c>
      <c r="Y181">
        <v>55.459899999999998</v>
      </c>
      <c r="Z181">
        <v>52.824300000000001</v>
      </c>
      <c r="AA181">
        <v>50.856000000000002</v>
      </c>
      <c r="AB181">
        <v>46.997900000000001</v>
      </c>
      <c r="AC181">
        <v>43.953800000000001</v>
      </c>
    </row>
    <row r="182" spans="1:30" customFormat="1" hidden="1">
      <c r="A182" t="s">
        <v>133</v>
      </c>
      <c r="B182" t="s">
        <v>141</v>
      </c>
      <c r="C182" t="s">
        <v>2625</v>
      </c>
      <c r="D182" t="s">
        <v>2624</v>
      </c>
      <c r="E182">
        <v>20041466000</v>
      </c>
      <c r="F182">
        <v>19949375000</v>
      </c>
      <c r="G182">
        <v>20274460000</v>
      </c>
      <c r="H182">
        <v>20544305000</v>
      </c>
      <c r="I182">
        <v>20639988000</v>
      </c>
      <c r="J182">
        <v>20125606000</v>
      </c>
      <c r="K182">
        <v>19953076000</v>
      </c>
      <c r="L182">
        <v>13413312000</v>
      </c>
      <c r="M182">
        <v>14175999000</v>
      </c>
      <c r="N182">
        <v>15209544000</v>
      </c>
      <c r="O182">
        <v>6785140000</v>
      </c>
      <c r="P182">
        <v>6960826000</v>
      </c>
      <c r="Q182">
        <v>7638467000</v>
      </c>
      <c r="R182">
        <v>8830709000</v>
      </c>
      <c r="S182">
        <v>9191283000</v>
      </c>
      <c r="T182">
        <v>9114999000</v>
      </c>
      <c r="U182">
        <v>8256388000</v>
      </c>
      <c r="V182">
        <v>9137119000</v>
      </c>
      <c r="W182">
        <v>11325136000</v>
      </c>
      <c r="X182">
        <v>13369196000</v>
      </c>
      <c r="Y182">
        <v>14898116000</v>
      </c>
      <c r="Z182">
        <v>16700795000</v>
      </c>
      <c r="AA182">
        <v>17440529000</v>
      </c>
      <c r="AB182">
        <v>16757720000</v>
      </c>
      <c r="AC182">
        <v>16864130000</v>
      </c>
    </row>
    <row r="183" spans="1:30" customFormat="1" hidden="1">
      <c r="A183" t="s">
        <v>133</v>
      </c>
      <c r="B183" t="s">
        <v>141</v>
      </c>
      <c r="C183" t="s">
        <v>2623</v>
      </c>
      <c r="D183" t="s">
        <v>2622</v>
      </c>
      <c r="E183">
        <v>19725675000</v>
      </c>
      <c r="F183">
        <v>19649797000</v>
      </c>
      <c r="G183">
        <v>19886357000</v>
      </c>
      <c r="H183">
        <v>20039929000</v>
      </c>
      <c r="I183">
        <v>20079595000</v>
      </c>
      <c r="J183">
        <v>19654411000</v>
      </c>
      <c r="K183">
        <v>19476900000</v>
      </c>
      <c r="L183">
        <v>2560048000</v>
      </c>
      <c r="M183">
        <v>3298108000</v>
      </c>
      <c r="N183">
        <v>4028951000</v>
      </c>
      <c r="O183">
        <v>6079802000</v>
      </c>
      <c r="P183">
        <v>6264427000</v>
      </c>
      <c r="Q183">
        <v>6919822000</v>
      </c>
      <c r="R183">
        <v>7990044000</v>
      </c>
      <c r="S183">
        <v>8156026000</v>
      </c>
      <c r="T183">
        <v>8146774000</v>
      </c>
      <c r="U183">
        <v>7744921000</v>
      </c>
      <c r="V183">
        <v>8595005000</v>
      </c>
      <c r="W183">
        <v>10789631000</v>
      </c>
      <c r="X183">
        <v>12805295000</v>
      </c>
      <c r="Y183">
        <v>14254883000</v>
      </c>
      <c r="Z183">
        <v>16055819000</v>
      </c>
      <c r="AA183">
        <v>16859424000</v>
      </c>
      <c r="AB183">
        <v>16230422000</v>
      </c>
      <c r="AC183">
        <v>16435857000</v>
      </c>
    </row>
    <row r="184" spans="1:30" customFormat="1" hidden="1">
      <c r="A184" t="s">
        <v>133</v>
      </c>
      <c r="B184" t="s">
        <v>141</v>
      </c>
      <c r="C184" t="s">
        <v>2621</v>
      </c>
      <c r="D184" t="s">
        <v>2620</v>
      </c>
      <c r="E184">
        <v>23270059000</v>
      </c>
      <c r="F184">
        <v>23395042000</v>
      </c>
      <c r="G184">
        <v>24331839000</v>
      </c>
      <c r="H184">
        <v>24167607000</v>
      </c>
      <c r="I184">
        <v>24799403000</v>
      </c>
      <c r="J184">
        <v>25427802000</v>
      </c>
      <c r="K184">
        <v>26255063000</v>
      </c>
      <c r="L184">
        <v>21750708000</v>
      </c>
      <c r="M184">
        <v>22432189000</v>
      </c>
      <c r="N184">
        <v>23248660000</v>
      </c>
      <c r="O184">
        <v>12859279000</v>
      </c>
      <c r="P184">
        <v>12616661000</v>
      </c>
      <c r="Q184">
        <v>13346811000</v>
      </c>
      <c r="R184">
        <v>15958354000</v>
      </c>
      <c r="S184">
        <v>17993066000</v>
      </c>
      <c r="T184">
        <v>19038679000</v>
      </c>
      <c r="U184">
        <v>18648547000</v>
      </c>
      <c r="V184">
        <v>23284721000</v>
      </c>
      <c r="W184">
        <v>26487634000</v>
      </c>
      <c r="X184">
        <v>33083829000</v>
      </c>
      <c r="Y184">
        <v>44922572000</v>
      </c>
      <c r="Z184">
        <v>53072305000</v>
      </c>
      <c r="AA184">
        <v>59118574000</v>
      </c>
      <c r="AB184">
        <v>65490857000</v>
      </c>
      <c r="AC184">
        <v>71890107000</v>
      </c>
    </row>
    <row r="185" spans="1:30" customFormat="1" hidden="1">
      <c r="A185" t="s">
        <v>133</v>
      </c>
      <c r="B185" t="s">
        <v>141</v>
      </c>
      <c r="C185" t="s">
        <v>2619</v>
      </c>
      <c r="D185" t="s">
        <v>2618</v>
      </c>
      <c r="F185">
        <v>124983000</v>
      </c>
      <c r="G185">
        <v>936797000</v>
      </c>
      <c r="H185">
        <v>-164232000</v>
      </c>
      <c r="I185">
        <v>631796000</v>
      </c>
      <c r="J185">
        <v>628399000</v>
      </c>
      <c r="K185">
        <v>827261000</v>
      </c>
      <c r="L185">
        <v>-4504355000</v>
      </c>
      <c r="M185">
        <v>681481000</v>
      </c>
      <c r="N185">
        <v>816471000</v>
      </c>
      <c r="O185">
        <v>-10389381000</v>
      </c>
      <c r="P185">
        <v>-242618000</v>
      </c>
      <c r="Q185">
        <v>730150000</v>
      </c>
      <c r="R185">
        <v>2611543000</v>
      </c>
      <c r="S185">
        <v>2034712000</v>
      </c>
      <c r="T185">
        <v>1045613000</v>
      </c>
      <c r="U185">
        <v>-390132000</v>
      </c>
      <c r="V185">
        <v>4636174000</v>
      </c>
      <c r="W185">
        <v>3202913000</v>
      </c>
      <c r="X185">
        <v>6596195000</v>
      </c>
      <c r="Y185">
        <v>11838743000</v>
      </c>
      <c r="Z185">
        <v>8149733000</v>
      </c>
      <c r="AA185">
        <v>6046269000</v>
      </c>
      <c r="AB185">
        <v>6372283000</v>
      </c>
      <c r="AC185">
        <v>6399250000</v>
      </c>
    </row>
    <row r="186" spans="1:30" customFormat="1" hidden="1">
      <c r="A186" t="s">
        <v>133</v>
      </c>
      <c r="B186" t="s">
        <v>141</v>
      </c>
      <c r="C186" t="s">
        <v>2617</v>
      </c>
      <c r="D186" t="s">
        <v>2616</v>
      </c>
      <c r="K186">
        <v>272.41194231168294</v>
      </c>
      <c r="L186">
        <v>183.53479031305375</v>
      </c>
      <c r="M186">
        <v>185.32872604097818</v>
      </c>
      <c r="N186">
        <v>164.0117107583774</v>
      </c>
      <c r="O186">
        <v>73.561461014816089</v>
      </c>
      <c r="P186">
        <v>69.494139355549436</v>
      </c>
      <c r="Q186">
        <v>67.336718631754195</v>
      </c>
      <c r="R186">
        <v>67.775222967807693</v>
      </c>
      <c r="S186">
        <v>58.916391617550758</v>
      </c>
      <c r="T186">
        <v>51.473974639738287</v>
      </c>
      <c r="U186">
        <v>40.901318155897705</v>
      </c>
      <c r="V186">
        <v>41.76107215237549</v>
      </c>
      <c r="W186">
        <v>37.281322486206506</v>
      </c>
      <c r="X186">
        <v>52.006333411931152</v>
      </c>
      <c r="Y186">
        <v>56.04602697341334</v>
      </c>
      <c r="Z186">
        <v>49.983334902994912</v>
      </c>
      <c r="AA186">
        <v>47.497006459491601</v>
      </c>
      <c r="AB186">
        <v>45.824720115312488</v>
      </c>
      <c r="AC186">
        <v>44.51124202835738</v>
      </c>
    </row>
    <row r="187" spans="1:30" customFormat="1" hidden="1">
      <c r="A187" t="s">
        <v>133</v>
      </c>
      <c r="B187" t="s">
        <v>141</v>
      </c>
      <c r="C187" t="s">
        <v>2615</v>
      </c>
      <c r="D187" t="s">
        <v>2614</v>
      </c>
      <c r="E187">
        <v>384.01166218431553</v>
      </c>
      <c r="F187">
        <v>257.05551531973606</v>
      </c>
      <c r="G187">
        <v>255.31827820763741</v>
      </c>
      <c r="H187">
        <v>190.61657256044782</v>
      </c>
      <c r="I187">
        <v>156.22283398614044</v>
      </c>
      <c r="J187">
        <v>123.98006310564958</v>
      </c>
      <c r="K187">
        <v>108.18926141753207</v>
      </c>
      <c r="L187">
        <v>82.540005739285661</v>
      </c>
      <c r="M187">
        <v>83.989043694102179</v>
      </c>
      <c r="N187">
        <v>82.146277353165033</v>
      </c>
      <c r="O187">
        <v>38.740340667181059</v>
      </c>
      <c r="P187">
        <v>36.198599954830392</v>
      </c>
      <c r="Q187">
        <v>35.701923991618393</v>
      </c>
      <c r="R187">
        <v>37.916541014735358</v>
      </c>
      <c r="S187">
        <v>37.043324394026833</v>
      </c>
      <c r="T187">
        <v>33.651963918013607</v>
      </c>
      <c r="U187">
        <v>28.714135946854665</v>
      </c>
      <c r="V187">
        <v>30.945823200671153</v>
      </c>
      <c r="W187">
        <v>27.539409793624081</v>
      </c>
      <c r="X187">
        <v>32.611604821264159</v>
      </c>
      <c r="Y187">
        <v>40.284686438596133</v>
      </c>
      <c r="Z187">
        <v>40.919872495137305</v>
      </c>
      <c r="AA187">
        <v>39.525904830434548</v>
      </c>
      <c r="AB187">
        <v>39.928394005510405</v>
      </c>
      <c r="AC187">
        <v>40.640121315173602</v>
      </c>
    </row>
    <row r="188" spans="1:30" customFormat="1" hidden="1">
      <c r="A188" t="s">
        <v>133</v>
      </c>
      <c r="B188" t="s">
        <v>141</v>
      </c>
      <c r="C188" t="s">
        <v>2613</v>
      </c>
      <c r="D188" t="s">
        <v>2612</v>
      </c>
      <c r="E188">
        <v>111687000</v>
      </c>
      <c r="F188">
        <v>102327000</v>
      </c>
      <c r="G188">
        <v>98362000</v>
      </c>
      <c r="H188">
        <v>99556000</v>
      </c>
      <c r="I188">
        <v>282277000</v>
      </c>
      <c r="J188">
        <v>377212000</v>
      </c>
      <c r="K188">
        <v>538602000</v>
      </c>
      <c r="L188">
        <v>452390000</v>
      </c>
      <c r="M188">
        <v>391249000</v>
      </c>
      <c r="N188">
        <v>420497000</v>
      </c>
      <c r="O188">
        <v>378189000</v>
      </c>
      <c r="P188">
        <v>425828000</v>
      </c>
      <c r="Q188">
        <v>445774000</v>
      </c>
      <c r="R188">
        <v>409451000</v>
      </c>
      <c r="S188">
        <v>351318000</v>
      </c>
      <c r="T188">
        <v>271530000</v>
      </c>
      <c r="U188">
        <v>252315000</v>
      </c>
      <c r="V188">
        <v>238868000</v>
      </c>
      <c r="W188">
        <v>194564000</v>
      </c>
      <c r="X188">
        <v>577869000</v>
      </c>
      <c r="Y188">
        <v>529419000</v>
      </c>
      <c r="Z188">
        <v>496003000</v>
      </c>
      <c r="AA188">
        <v>483810000</v>
      </c>
      <c r="AB188">
        <v>484780000</v>
      </c>
      <c r="AC188">
        <v>456074000</v>
      </c>
    </row>
    <row r="189" spans="1:30" customFormat="1" hidden="1">
      <c r="A189" t="s">
        <v>133</v>
      </c>
      <c r="B189" t="s">
        <v>141</v>
      </c>
      <c r="C189" t="s">
        <v>2611</v>
      </c>
      <c r="D189" t="s">
        <v>2610</v>
      </c>
      <c r="E189">
        <v>21378093000</v>
      </c>
      <c r="F189">
        <v>21360487000</v>
      </c>
      <c r="G189">
        <v>21648491000</v>
      </c>
      <c r="H189">
        <v>21599010000</v>
      </c>
      <c r="I189">
        <v>21853768000</v>
      </c>
      <c r="J189">
        <v>21778426000</v>
      </c>
      <c r="K189">
        <v>21962313000</v>
      </c>
      <c r="L189">
        <v>18956570000</v>
      </c>
      <c r="M189">
        <v>19847915000</v>
      </c>
      <c r="N189">
        <v>20452361000</v>
      </c>
      <c r="O189">
        <v>11558102000</v>
      </c>
      <c r="P189">
        <v>11407753000</v>
      </c>
      <c r="Q189">
        <v>12116727000</v>
      </c>
      <c r="R189">
        <v>14259506000</v>
      </c>
      <c r="S189">
        <v>15500654000</v>
      </c>
      <c r="T189">
        <v>16192725000</v>
      </c>
      <c r="U189">
        <v>15969232000</v>
      </c>
      <c r="V189">
        <v>18415853000</v>
      </c>
      <c r="W189">
        <v>22014366000</v>
      </c>
      <c r="X189">
        <v>27319960000</v>
      </c>
      <c r="Y189">
        <v>37443722000</v>
      </c>
      <c r="Z189">
        <v>42612302000</v>
      </c>
      <c r="AA189">
        <v>48745764000</v>
      </c>
      <c r="AB189">
        <v>52801053000</v>
      </c>
      <c r="AC189">
        <v>58377026000</v>
      </c>
    </row>
    <row r="190" spans="1:30" customFormat="1" hidden="1">
      <c r="A190" t="s">
        <v>133</v>
      </c>
      <c r="B190" t="s">
        <v>141</v>
      </c>
      <c r="C190" t="s">
        <v>2609</v>
      </c>
      <c r="D190" t="s">
        <v>2608</v>
      </c>
      <c r="E190">
        <v>0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>
        <v>0</v>
      </c>
      <c r="U190">
        <v>0</v>
      </c>
      <c r="V190">
        <v>0</v>
      </c>
      <c r="W190">
        <v>0</v>
      </c>
      <c r="X190">
        <v>0</v>
      </c>
      <c r="Y190">
        <v>4680000000</v>
      </c>
      <c r="Z190">
        <v>5862000000</v>
      </c>
      <c r="AA190">
        <v>8806000000</v>
      </c>
      <c r="AB190">
        <v>9860700000</v>
      </c>
      <c r="AC190">
        <v>13559200000</v>
      </c>
    </row>
    <row r="191" spans="1:30" customFormat="1" hidden="1">
      <c r="A191" t="s">
        <v>133</v>
      </c>
      <c r="B191" t="s">
        <v>141</v>
      </c>
      <c r="C191" t="s">
        <v>2607</v>
      </c>
      <c r="D191" t="s">
        <v>2606</v>
      </c>
      <c r="E191">
        <v>21378093000</v>
      </c>
      <c r="F191">
        <v>21360487000</v>
      </c>
      <c r="G191">
        <v>21648491000</v>
      </c>
      <c r="H191">
        <v>21599010000</v>
      </c>
      <c r="I191">
        <v>21853768000</v>
      </c>
      <c r="J191">
        <v>21778426000</v>
      </c>
      <c r="K191">
        <v>21962313000</v>
      </c>
      <c r="L191">
        <v>18956570000</v>
      </c>
      <c r="M191">
        <v>19847915000</v>
      </c>
      <c r="N191">
        <v>20452361000</v>
      </c>
      <c r="O191">
        <v>11558102000</v>
      </c>
      <c r="P191">
        <v>11407753000</v>
      </c>
      <c r="Q191">
        <v>12116727000</v>
      </c>
      <c r="R191">
        <v>14259506000</v>
      </c>
      <c r="S191">
        <v>15500654000</v>
      </c>
      <c r="T191">
        <v>16192725000</v>
      </c>
      <c r="U191">
        <v>15969232000</v>
      </c>
      <c r="V191">
        <v>18415853000</v>
      </c>
      <c r="W191">
        <v>22014366000</v>
      </c>
      <c r="X191">
        <v>27319960000</v>
      </c>
      <c r="Y191">
        <v>32763722000</v>
      </c>
      <c r="Z191">
        <v>36750302000</v>
      </c>
      <c r="AA191">
        <v>39939764000</v>
      </c>
      <c r="AB191">
        <v>42940353000</v>
      </c>
      <c r="AC191">
        <v>44817826000</v>
      </c>
    </row>
    <row r="192" spans="1:30" customFormat="1" hidden="1">
      <c r="A192" t="s">
        <v>133</v>
      </c>
      <c r="B192" t="s">
        <v>141</v>
      </c>
      <c r="C192" t="s">
        <v>2605</v>
      </c>
      <c r="D192" t="s">
        <v>2604</v>
      </c>
      <c r="E192">
        <v>1780279000</v>
      </c>
      <c r="F192">
        <v>1932228000</v>
      </c>
      <c r="G192">
        <v>2584986000</v>
      </c>
      <c r="H192">
        <v>2469041000</v>
      </c>
      <c r="I192">
        <v>2663358000</v>
      </c>
      <c r="J192">
        <v>3272164000</v>
      </c>
      <c r="K192">
        <v>3754148000</v>
      </c>
      <c r="L192">
        <v>2341748000</v>
      </c>
      <c r="M192">
        <v>2193025000</v>
      </c>
      <c r="N192">
        <v>2375802000</v>
      </c>
      <c r="O192">
        <v>922988000</v>
      </c>
      <c r="P192">
        <v>783080000</v>
      </c>
      <c r="Q192">
        <v>784310000</v>
      </c>
      <c r="R192">
        <v>1289397000</v>
      </c>
      <c r="S192">
        <v>2141094000</v>
      </c>
      <c r="T192">
        <v>2574424000</v>
      </c>
      <c r="U192">
        <v>2427000000</v>
      </c>
      <c r="V192">
        <v>4630000000</v>
      </c>
      <c r="W192">
        <v>4278704000</v>
      </c>
      <c r="X192">
        <v>5186000000</v>
      </c>
      <c r="Y192">
        <v>6949431000</v>
      </c>
      <c r="Z192">
        <v>9964000000</v>
      </c>
      <c r="AA192">
        <v>9889000000</v>
      </c>
      <c r="AB192">
        <v>12205024000</v>
      </c>
      <c r="AC192">
        <v>13057007000</v>
      </c>
    </row>
    <row r="193" spans="1:29" customFormat="1" hidden="1">
      <c r="A193" t="s">
        <v>133</v>
      </c>
      <c r="B193" t="s">
        <v>141</v>
      </c>
      <c r="C193" t="s">
        <v>2603</v>
      </c>
      <c r="D193" t="s">
        <v>2602</v>
      </c>
      <c r="J193">
        <v>247.20168019737923</v>
      </c>
      <c r="K193">
        <v>216.26549484759403</v>
      </c>
      <c r="L193">
        <v>117.92144674592129</v>
      </c>
      <c r="M193">
        <v>109.52738029971883</v>
      </c>
      <c r="N193">
        <v>71.428037328784768</v>
      </c>
      <c r="O193">
        <v>27.015512944658919</v>
      </c>
      <c r="P193">
        <v>21.31081819977625</v>
      </c>
      <c r="Q193">
        <v>19.031792479975405</v>
      </c>
      <c r="R193">
        <v>20.715930045804463</v>
      </c>
      <c r="S193">
        <v>30.406958420747777</v>
      </c>
      <c r="T193">
        <v>28.444908770678101</v>
      </c>
      <c r="U193">
        <v>18.133500245181754</v>
      </c>
      <c r="V193">
        <v>19.719419670149733</v>
      </c>
      <c r="W193">
        <v>17.909833095263419</v>
      </c>
      <c r="X193">
        <v>31.531386956411449</v>
      </c>
      <c r="Y193">
        <v>55.744399978240054</v>
      </c>
      <c r="Z193">
        <v>73.594147266676131</v>
      </c>
      <c r="AA193">
        <v>38.669263877567225</v>
      </c>
      <c r="AB193">
        <v>47.135492546699339</v>
      </c>
      <c r="AC193">
        <v>38.190253101125343</v>
      </c>
    </row>
    <row r="194" spans="1:29" customFormat="1" hidden="1">
      <c r="A194" t="s">
        <v>133</v>
      </c>
      <c r="B194" t="s">
        <v>141</v>
      </c>
      <c r="C194" t="s">
        <v>2601</v>
      </c>
      <c r="D194" t="s">
        <v>2600</v>
      </c>
      <c r="K194">
        <v>38.951525212699728</v>
      </c>
      <c r="L194">
        <v>19.759918994177706</v>
      </c>
      <c r="M194">
        <v>18.118184071381361</v>
      </c>
      <c r="N194">
        <v>16.760507936507938</v>
      </c>
      <c r="O194">
        <v>5.2799496596304563</v>
      </c>
      <c r="P194">
        <v>4.3133021206279265</v>
      </c>
      <c r="Q194">
        <v>3.9569648352757176</v>
      </c>
      <c r="R194">
        <v>5.4760766159857299</v>
      </c>
      <c r="S194">
        <v>7.0107858546168949</v>
      </c>
      <c r="T194">
        <v>6.9603482304593509</v>
      </c>
      <c r="U194">
        <v>5.3230688248453744</v>
      </c>
      <c r="V194">
        <v>8.3038900945172802</v>
      </c>
      <c r="W194">
        <v>6.0222722666366399</v>
      </c>
      <c r="X194">
        <v>8.1521653698027183</v>
      </c>
      <c r="Y194">
        <v>8.6702069791523719</v>
      </c>
      <c r="Z194">
        <v>9.3840647956300618</v>
      </c>
      <c r="AA194">
        <v>7.9360238827051006</v>
      </c>
      <c r="AB194">
        <v>8.5335496140507878</v>
      </c>
      <c r="AC194">
        <v>8.0843334778032325</v>
      </c>
    </row>
    <row r="195" spans="1:29" customFormat="1" hidden="1">
      <c r="A195" t="s">
        <v>133</v>
      </c>
      <c r="B195" t="s">
        <v>141</v>
      </c>
      <c r="C195" t="s">
        <v>2599</v>
      </c>
      <c r="D195" t="s">
        <v>2598</v>
      </c>
      <c r="E195">
        <v>7.6505000000000001</v>
      </c>
      <c r="F195">
        <v>8.2591000000000001</v>
      </c>
      <c r="G195">
        <v>10.623799999999999</v>
      </c>
      <c r="H195">
        <v>10.2163</v>
      </c>
      <c r="I195">
        <v>10.739599999999999</v>
      </c>
      <c r="J195">
        <v>12.868399999999999</v>
      </c>
      <c r="K195">
        <v>14.2987</v>
      </c>
      <c r="L195">
        <v>10.766299999999999</v>
      </c>
      <c r="M195">
        <v>9.7761999999999993</v>
      </c>
      <c r="N195">
        <v>10.218999999999999</v>
      </c>
      <c r="O195">
        <v>7.1776</v>
      </c>
      <c r="P195">
        <v>6.2066999999999997</v>
      </c>
      <c r="Q195">
        <v>5.8762999999999996</v>
      </c>
      <c r="R195">
        <v>8.0797000000000008</v>
      </c>
      <c r="S195">
        <v>11.8995</v>
      </c>
      <c r="T195">
        <v>13.522</v>
      </c>
      <c r="U195">
        <v>13.0144</v>
      </c>
      <c r="V195">
        <v>19.8842</v>
      </c>
      <c r="W195">
        <v>16.153500000000001</v>
      </c>
      <c r="X195">
        <v>15.6753</v>
      </c>
      <c r="Y195">
        <v>15.4697</v>
      </c>
      <c r="Z195">
        <v>18.7743</v>
      </c>
      <c r="AA195">
        <v>16.7273</v>
      </c>
      <c r="AB195">
        <v>18.636199999999999</v>
      </c>
      <c r="AC195">
        <v>18.162400000000002</v>
      </c>
    </row>
    <row r="196" spans="1:29" customFormat="1" hidden="1">
      <c r="A196" t="s">
        <v>133</v>
      </c>
      <c r="B196" t="s">
        <v>141</v>
      </c>
      <c r="C196" t="s">
        <v>2597</v>
      </c>
      <c r="D196" t="s">
        <v>2596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0</v>
      </c>
      <c r="X196">
        <v>0</v>
      </c>
      <c r="Y196">
        <v>0</v>
      </c>
      <c r="Z196">
        <v>0</v>
      </c>
      <c r="AA196">
        <v>0</v>
      </c>
      <c r="AB196">
        <v>0</v>
      </c>
      <c r="AC196">
        <v>0</v>
      </c>
    </row>
    <row r="197" spans="1:29" customFormat="1" hidden="1">
      <c r="A197" t="s">
        <v>133</v>
      </c>
      <c r="B197" t="s">
        <v>141</v>
      </c>
      <c r="C197" t="s">
        <v>2595</v>
      </c>
      <c r="D197" t="s">
        <v>2594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0</v>
      </c>
      <c r="T197">
        <v>0</v>
      </c>
      <c r="U197">
        <v>0</v>
      </c>
      <c r="V197">
        <v>0</v>
      </c>
      <c r="W197">
        <v>0</v>
      </c>
      <c r="X197">
        <v>0</v>
      </c>
      <c r="Y197">
        <v>700000000</v>
      </c>
      <c r="Z197">
        <v>794282000</v>
      </c>
      <c r="AA197">
        <v>983590000</v>
      </c>
      <c r="AB197">
        <v>1098219000</v>
      </c>
      <c r="AC197">
        <v>1177803000</v>
      </c>
    </row>
    <row r="198" spans="1:29" customFormat="1" hidden="1">
      <c r="A198" t="s">
        <v>133</v>
      </c>
      <c r="B198" t="s">
        <v>141</v>
      </c>
      <c r="C198" t="s">
        <v>2593</v>
      </c>
      <c r="D198" t="s">
        <v>2592</v>
      </c>
      <c r="E198">
        <v>58505000</v>
      </c>
      <c r="F198">
        <v>57909000</v>
      </c>
      <c r="G198">
        <v>57313000</v>
      </c>
      <c r="H198">
        <v>56717000</v>
      </c>
      <c r="I198">
        <v>180574000</v>
      </c>
      <c r="J198">
        <v>230780000</v>
      </c>
      <c r="K198">
        <v>411516000</v>
      </c>
      <c r="L198">
        <v>568692000</v>
      </c>
      <c r="M198">
        <v>850514000</v>
      </c>
      <c r="N198">
        <v>989341000</v>
      </c>
      <c r="O198">
        <v>1112921000</v>
      </c>
      <c r="P198">
        <v>1344377000</v>
      </c>
      <c r="Q198">
        <v>1715398000</v>
      </c>
      <c r="R198">
        <v>2471688000</v>
      </c>
      <c r="S198">
        <v>3038711000</v>
      </c>
      <c r="T198">
        <v>3187143000</v>
      </c>
      <c r="U198">
        <v>3663396000</v>
      </c>
      <c r="V198">
        <v>4549133000</v>
      </c>
      <c r="W198">
        <v>5073977000</v>
      </c>
      <c r="X198">
        <v>6269778000</v>
      </c>
      <c r="Y198">
        <v>7010274000</v>
      </c>
      <c r="Z198">
        <v>7951035000</v>
      </c>
      <c r="AA198">
        <v>9059437000</v>
      </c>
      <c r="AB198">
        <v>10282544000</v>
      </c>
      <c r="AC198">
        <v>10887509000</v>
      </c>
    </row>
    <row r="199" spans="1:29" customFormat="1" hidden="1">
      <c r="A199" t="s">
        <v>133</v>
      </c>
      <c r="B199" t="s">
        <v>141</v>
      </c>
      <c r="C199" t="s">
        <v>2591</v>
      </c>
      <c r="D199" t="s">
        <v>2590</v>
      </c>
      <c r="E199">
        <v>129793000</v>
      </c>
      <c r="F199">
        <v>142605000</v>
      </c>
      <c r="G199">
        <v>142478000</v>
      </c>
      <c r="H199">
        <v>104232000</v>
      </c>
      <c r="I199">
        <v>228125000</v>
      </c>
      <c r="J199">
        <v>324666000</v>
      </c>
      <c r="K199">
        <v>525994000</v>
      </c>
      <c r="L199">
        <v>827498000</v>
      </c>
      <c r="M199">
        <v>1269527000</v>
      </c>
      <c r="N199">
        <v>1605895000</v>
      </c>
      <c r="O199">
        <v>1895175000</v>
      </c>
      <c r="P199">
        <v>2210337000</v>
      </c>
      <c r="Q199">
        <v>2869307000</v>
      </c>
      <c r="R199">
        <v>4070037000</v>
      </c>
      <c r="S199">
        <v>4937265000</v>
      </c>
      <c r="T199">
        <v>5143602000</v>
      </c>
      <c r="U199">
        <v>5860141000</v>
      </c>
      <c r="V199">
        <v>7123657000</v>
      </c>
      <c r="W199">
        <v>8045143000</v>
      </c>
      <c r="X199">
        <v>10568918000</v>
      </c>
      <c r="Y199">
        <v>12536500000</v>
      </c>
      <c r="Z199">
        <v>14376678000</v>
      </c>
      <c r="AA199">
        <v>16024677000</v>
      </c>
      <c r="AB199">
        <v>18012755000</v>
      </c>
      <c r="AC199">
        <v>19050724000</v>
      </c>
    </row>
    <row r="200" spans="1:29" customFormat="1" hidden="1">
      <c r="A200" t="s">
        <v>133</v>
      </c>
      <c r="B200" t="s">
        <v>141</v>
      </c>
      <c r="C200" t="s">
        <v>2589</v>
      </c>
      <c r="D200" t="s">
        <v>2588</v>
      </c>
      <c r="E200">
        <v>0.55769999999999997</v>
      </c>
      <c r="F200">
        <v>0.60950000000000004</v>
      </c>
      <c r="G200">
        <v>0.58550000000000002</v>
      </c>
      <c r="H200">
        <v>0.43120000000000003</v>
      </c>
      <c r="I200">
        <v>0.91979999999999995</v>
      </c>
      <c r="J200">
        <v>1.2767999999999999</v>
      </c>
      <c r="K200">
        <v>2.0034000000000001</v>
      </c>
      <c r="L200">
        <v>3.8043999999999998</v>
      </c>
      <c r="M200">
        <v>5.6593</v>
      </c>
      <c r="N200">
        <v>6.9074</v>
      </c>
      <c r="O200">
        <v>14.7378</v>
      </c>
      <c r="P200">
        <v>17.519100000000002</v>
      </c>
      <c r="Q200">
        <v>21.498000000000001</v>
      </c>
      <c r="R200">
        <v>25.504100000000001</v>
      </c>
      <c r="S200">
        <v>27.439800000000002</v>
      </c>
      <c r="T200">
        <v>27.016500000000001</v>
      </c>
      <c r="U200">
        <v>31.424099999999999</v>
      </c>
      <c r="V200">
        <v>30.593599999999999</v>
      </c>
      <c r="W200">
        <v>30.373200000000001</v>
      </c>
      <c r="X200">
        <v>31.945799999999998</v>
      </c>
      <c r="Y200">
        <v>27.9069</v>
      </c>
      <c r="Z200">
        <v>27.088799999999999</v>
      </c>
      <c r="AA200">
        <v>27.105899999999998</v>
      </c>
      <c r="AB200">
        <v>27.504200000000001</v>
      </c>
      <c r="AC200">
        <v>26.499700000000001</v>
      </c>
    </row>
    <row r="201" spans="1:29" customFormat="1" hidden="1">
      <c r="A201" t="s">
        <v>133</v>
      </c>
      <c r="B201" t="s">
        <v>141</v>
      </c>
      <c r="C201" t="s">
        <v>2587</v>
      </c>
      <c r="D201" t="s">
        <v>2586</v>
      </c>
      <c r="E201">
        <v>103432000</v>
      </c>
      <c r="F201">
        <v>116696000</v>
      </c>
      <c r="G201">
        <v>113490000</v>
      </c>
      <c r="H201">
        <v>104232000</v>
      </c>
      <c r="I201">
        <v>228125000</v>
      </c>
      <c r="J201">
        <v>324666000</v>
      </c>
      <c r="K201">
        <v>525994000</v>
      </c>
      <c r="L201">
        <v>819076000</v>
      </c>
      <c r="M201">
        <v>1252427000</v>
      </c>
      <c r="N201">
        <v>1584474000</v>
      </c>
      <c r="O201">
        <v>1845954000</v>
      </c>
      <c r="P201">
        <v>2156401000</v>
      </c>
      <c r="Q201">
        <v>2793512000</v>
      </c>
      <c r="R201">
        <v>3996562000</v>
      </c>
      <c r="S201">
        <v>4871093000</v>
      </c>
      <c r="T201">
        <v>5082158000</v>
      </c>
      <c r="U201">
        <v>5774424000</v>
      </c>
      <c r="V201">
        <v>6990992000</v>
      </c>
      <c r="W201">
        <v>7856086000</v>
      </c>
      <c r="X201">
        <v>9637595000</v>
      </c>
      <c r="Y201">
        <v>10659135000</v>
      </c>
      <c r="Z201">
        <v>11979261000</v>
      </c>
      <c r="AA201">
        <v>13205959000</v>
      </c>
      <c r="AB201">
        <v>14548961000</v>
      </c>
      <c r="AC201">
        <v>15162611000</v>
      </c>
    </row>
    <row r="202" spans="1:29" customFormat="1" hidden="1">
      <c r="A202" t="s">
        <v>133</v>
      </c>
      <c r="B202" t="s">
        <v>141</v>
      </c>
      <c r="C202" t="s">
        <v>2585</v>
      </c>
      <c r="D202" t="s">
        <v>2584</v>
      </c>
      <c r="E202">
        <v>58505000</v>
      </c>
      <c r="F202">
        <v>57909000</v>
      </c>
      <c r="G202">
        <v>57313000</v>
      </c>
      <c r="H202">
        <v>56717000</v>
      </c>
      <c r="I202">
        <v>180574000</v>
      </c>
      <c r="J202">
        <v>230780000</v>
      </c>
      <c r="K202">
        <v>411516000</v>
      </c>
      <c r="L202">
        <v>568692000</v>
      </c>
      <c r="M202">
        <v>850514000</v>
      </c>
      <c r="N202">
        <v>989341000</v>
      </c>
      <c r="O202">
        <v>1112921000</v>
      </c>
      <c r="P202">
        <v>1344377000</v>
      </c>
      <c r="Q202">
        <v>1715398000</v>
      </c>
      <c r="R202">
        <v>2471688000</v>
      </c>
      <c r="S202">
        <v>3038711000</v>
      </c>
      <c r="T202">
        <v>3187143000</v>
      </c>
      <c r="U202">
        <v>3663396000</v>
      </c>
      <c r="V202">
        <v>4549133000</v>
      </c>
      <c r="W202">
        <v>5073977000</v>
      </c>
      <c r="X202">
        <v>6269778000</v>
      </c>
      <c r="Y202">
        <v>7710274000</v>
      </c>
      <c r="Z202">
        <v>8745317000</v>
      </c>
      <c r="AA202">
        <v>10043027000</v>
      </c>
      <c r="AB202">
        <v>11380763000</v>
      </c>
      <c r="AC202">
        <v>12065312000</v>
      </c>
    </row>
    <row r="203" spans="1:29" customFormat="1" hidden="1">
      <c r="A203" t="s">
        <v>133</v>
      </c>
      <c r="B203" t="s">
        <v>141</v>
      </c>
      <c r="C203" t="s">
        <v>2583</v>
      </c>
      <c r="D203" t="s">
        <v>2582</v>
      </c>
      <c r="E203">
        <v>20171259000</v>
      </c>
      <c r="F203">
        <v>20091980000</v>
      </c>
      <c r="G203">
        <v>20416938000</v>
      </c>
      <c r="H203">
        <v>20648537000</v>
      </c>
      <c r="I203">
        <v>20868113000</v>
      </c>
      <c r="J203">
        <v>20450272000</v>
      </c>
      <c r="K203">
        <v>20479070000</v>
      </c>
      <c r="L203">
        <v>14240810000</v>
      </c>
      <c r="M203">
        <v>15445526000</v>
      </c>
      <c r="N203">
        <v>16815439000</v>
      </c>
      <c r="O203">
        <v>8680315000</v>
      </c>
      <c r="P203">
        <v>9171163000</v>
      </c>
      <c r="Q203">
        <v>10507774000</v>
      </c>
      <c r="R203">
        <v>12900746000</v>
      </c>
      <c r="S203">
        <v>14128548000</v>
      </c>
      <c r="T203">
        <v>14258601000</v>
      </c>
      <c r="U203">
        <v>14116529000</v>
      </c>
      <c r="V203">
        <v>16260776000</v>
      </c>
      <c r="W203">
        <v>19370279000</v>
      </c>
      <c r="X203">
        <v>23938114000</v>
      </c>
      <c r="Y203">
        <v>27434616000</v>
      </c>
      <c r="Z203">
        <v>31077473000</v>
      </c>
      <c r="AA203">
        <v>33465206000</v>
      </c>
      <c r="AB203">
        <v>34770475000</v>
      </c>
      <c r="AC203">
        <v>35914854000</v>
      </c>
    </row>
    <row r="204" spans="1:29" customFormat="1" hidden="1">
      <c r="A204" t="s">
        <v>133</v>
      </c>
      <c r="B204" t="s">
        <v>141</v>
      </c>
      <c r="C204" t="s">
        <v>2581</v>
      </c>
      <c r="D204" t="s">
        <v>2580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533700000</v>
      </c>
      <c r="M204">
        <v>533700000</v>
      </c>
      <c r="N204">
        <v>533700000</v>
      </c>
      <c r="O204">
        <v>533700000</v>
      </c>
      <c r="P204">
        <v>533700000</v>
      </c>
      <c r="Q204">
        <v>516704000</v>
      </c>
      <c r="R204">
        <v>476070000</v>
      </c>
      <c r="S204">
        <v>435436000</v>
      </c>
      <c r="T204">
        <v>1144802000</v>
      </c>
      <c r="U204">
        <v>1104168000</v>
      </c>
      <c r="V204">
        <v>1063534000</v>
      </c>
      <c r="W204">
        <v>1032900000</v>
      </c>
      <c r="X204">
        <v>1301136000</v>
      </c>
      <c r="Y204">
        <v>2019760000</v>
      </c>
      <c r="Z204">
        <v>2001051000</v>
      </c>
      <c r="AA204">
        <v>1982343000</v>
      </c>
      <c r="AB204">
        <v>2585690000</v>
      </c>
      <c r="AC204">
        <v>1900275000</v>
      </c>
    </row>
    <row r="205" spans="1:29" customFormat="1" hidden="1">
      <c r="A205" t="s">
        <v>133</v>
      </c>
      <c r="B205" t="s">
        <v>141</v>
      </c>
      <c r="C205" t="s">
        <v>2579</v>
      </c>
      <c r="D205" t="s">
        <v>2578</v>
      </c>
      <c r="E205">
        <v>683771000</v>
      </c>
      <c r="F205">
        <v>678713000</v>
      </c>
      <c r="G205">
        <v>520187000</v>
      </c>
      <c r="H205">
        <v>541260000</v>
      </c>
      <c r="I205">
        <v>661852000</v>
      </c>
      <c r="J205">
        <v>1043480000</v>
      </c>
      <c r="K205">
        <v>1212599000</v>
      </c>
      <c r="L205">
        <v>3458455000</v>
      </c>
      <c r="M205">
        <v>3107320000</v>
      </c>
      <c r="N205">
        <v>2295638000</v>
      </c>
      <c r="O205">
        <v>1657641000</v>
      </c>
      <c r="P205">
        <v>1069814000</v>
      </c>
      <c r="Q205">
        <v>520302000</v>
      </c>
      <c r="R205">
        <v>372145000</v>
      </c>
      <c r="S205">
        <v>502393000</v>
      </c>
      <c r="T205">
        <v>453928000</v>
      </c>
      <c r="U205">
        <v>484205000</v>
      </c>
      <c r="V205">
        <v>889576000</v>
      </c>
      <c r="W205">
        <v>1418244000</v>
      </c>
      <c r="X205">
        <v>1935720000</v>
      </c>
      <c r="Y205">
        <v>3147268000</v>
      </c>
      <c r="Z205">
        <v>3535120000</v>
      </c>
      <c r="AA205">
        <v>4386198000</v>
      </c>
      <c r="AB205">
        <v>5514994000</v>
      </c>
      <c r="AC205">
        <v>6956756000</v>
      </c>
    </row>
    <row r="206" spans="1:29" customFormat="1" hidden="1">
      <c r="A206" t="s">
        <v>133</v>
      </c>
      <c r="B206" t="s">
        <v>141</v>
      </c>
      <c r="C206" t="s">
        <v>2577</v>
      </c>
      <c r="D206" t="s">
        <v>2576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0</v>
      </c>
      <c r="Y206">
        <v>0</v>
      </c>
      <c r="Z206">
        <v>90000000</v>
      </c>
      <c r="AA206">
        <v>90000000</v>
      </c>
      <c r="AB206">
        <v>290000000</v>
      </c>
      <c r="AC206">
        <v>290000000</v>
      </c>
    </row>
    <row r="207" spans="1:29" customFormat="1" hidden="1">
      <c r="A207" t="s">
        <v>133</v>
      </c>
      <c r="B207" t="s">
        <v>141</v>
      </c>
      <c r="C207" t="s">
        <v>2575</v>
      </c>
      <c r="D207" t="s">
        <v>2574</v>
      </c>
      <c r="E207">
        <v>0</v>
      </c>
      <c r="F207">
        <v>0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0</v>
      </c>
      <c r="W207">
        <v>0</v>
      </c>
      <c r="X207">
        <v>0</v>
      </c>
      <c r="Y207">
        <v>4680000000</v>
      </c>
      <c r="Z207">
        <v>5772000000</v>
      </c>
      <c r="AA207">
        <v>8716000000</v>
      </c>
      <c r="AB207">
        <v>9570700000</v>
      </c>
      <c r="AC207">
        <v>13269200000</v>
      </c>
    </row>
    <row r="208" spans="1:29" customFormat="1" hidden="1">
      <c r="A208" t="s">
        <v>133</v>
      </c>
      <c r="B208" t="s">
        <v>141</v>
      </c>
      <c r="C208" t="s">
        <v>2573</v>
      </c>
      <c r="D208" t="s">
        <v>2572</v>
      </c>
      <c r="E208">
        <v>523063000</v>
      </c>
      <c r="F208">
        <v>589794000</v>
      </c>
      <c r="G208">
        <v>711366000</v>
      </c>
      <c r="H208">
        <v>409213000</v>
      </c>
      <c r="I208">
        <v>323803000</v>
      </c>
      <c r="J208">
        <v>284674000</v>
      </c>
      <c r="K208">
        <v>270644000</v>
      </c>
      <c r="L208">
        <v>723605000</v>
      </c>
      <c r="M208">
        <v>761369000</v>
      </c>
      <c r="N208">
        <v>807584000</v>
      </c>
      <c r="O208">
        <v>686446000</v>
      </c>
      <c r="P208">
        <v>633076000</v>
      </c>
      <c r="Q208">
        <v>571947000</v>
      </c>
      <c r="R208">
        <v>510545000</v>
      </c>
      <c r="S208">
        <v>434277000</v>
      </c>
      <c r="T208">
        <v>335394000</v>
      </c>
      <c r="U208">
        <v>264330000</v>
      </c>
      <c r="V208">
        <v>201967000</v>
      </c>
      <c r="W208">
        <v>192943000</v>
      </c>
      <c r="X208">
        <v>144990000</v>
      </c>
      <c r="Y208">
        <v>162078000</v>
      </c>
      <c r="Z208">
        <v>136658000</v>
      </c>
      <c r="AA208">
        <v>106017000</v>
      </c>
      <c r="AB208">
        <v>69194000</v>
      </c>
      <c r="AC208">
        <v>45941000</v>
      </c>
    </row>
    <row r="209" spans="1:29" customFormat="1" hidden="1">
      <c r="A209" t="s">
        <v>133</v>
      </c>
      <c r="B209" t="s">
        <v>141</v>
      </c>
      <c r="C209" t="s">
        <v>2571</v>
      </c>
      <c r="D209" t="s">
        <v>2570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0</v>
      </c>
      <c r="W209">
        <v>0</v>
      </c>
      <c r="X209">
        <v>0</v>
      </c>
      <c r="Y209">
        <v>4680000000</v>
      </c>
      <c r="Z209">
        <v>5978000000</v>
      </c>
      <c r="AA209">
        <v>8961500000</v>
      </c>
      <c r="AB209">
        <v>10070200000</v>
      </c>
      <c r="AC209">
        <v>13787200000</v>
      </c>
    </row>
    <row r="210" spans="1:29" customFormat="1" hidden="1">
      <c r="A210" t="s">
        <v>133</v>
      </c>
      <c r="B210" t="s">
        <v>141</v>
      </c>
      <c r="C210" t="s">
        <v>2569</v>
      </c>
      <c r="D210" t="s">
        <v>2568</v>
      </c>
      <c r="E210">
        <v>1206834000</v>
      </c>
      <c r="F210">
        <v>1268507000</v>
      </c>
      <c r="G210">
        <v>1231553000</v>
      </c>
      <c r="H210">
        <v>950473000</v>
      </c>
      <c r="I210">
        <v>985655000</v>
      </c>
      <c r="J210">
        <v>1328154000</v>
      </c>
      <c r="K210">
        <v>1483243000</v>
      </c>
      <c r="L210">
        <v>4715760000</v>
      </c>
      <c r="M210">
        <v>4402389000</v>
      </c>
      <c r="N210">
        <v>3636922000</v>
      </c>
      <c r="O210">
        <v>2877787000</v>
      </c>
      <c r="P210">
        <v>2236590000</v>
      </c>
      <c r="Q210">
        <v>1608953000</v>
      </c>
      <c r="R210">
        <v>1358760000</v>
      </c>
      <c r="S210">
        <v>1372106000</v>
      </c>
      <c r="T210">
        <v>1934124000</v>
      </c>
      <c r="U210">
        <v>1852703000</v>
      </c>
      <c r="V210">
        <v>2155077000</v>
      </c>
      <c r="W210">
        <v>2644087000</v>
      </c>
      <c r="X210">
        <v>3381846000</v>
      </c>
      <c r="Y210">
        <v>5329106000</v>
      </c>
      <c r="Z210">
        <v>5672829000</v>
      </c>
      <c r="AA210">
        <v>6474558000</v>
      </c>
      <c r="AB210">
        <v>8169878000</v>
      </c>
      <c r="AC210">
        <v>8902972000</v>
      </c>
    </row>
    <row r="211" spans="1:29" customFormat="1" hidden="1">
      <c r="A211" t="s">
        <v>133</v>
      </c>
      <c r="B211" t="s">
        <v>141</v>
      </c>
      <c r="C211" t="s">
        <v>2567</v>
      </c>
      <c r="D211" t="s">
        <v>2566</v>
      </c>
      <c r="E211">
        <v>21378093000</v>
      </c>
      <c r="F211">
        <v>21360487000</v>
      </c>
      <c r="G211">
        <v>21648491000</v>
      </c>
      <c r="H211">
        <v>21599010000</v>
      </c>
      <c r="I211">
        <v>21853768000</v>
      </c>
      <c r="J211">
        <v>21778426000</v>
      </c>
      <c r="K211">
        <v>21962313000</v>
      </c>
      <c r="L211">
        <v>18956570000</v>
      </c>
      <c r="M211">
        <v>19847915000</v>
      </c>
      <c r="N211">
        <v>20452361000</v>
      </c>
      <c r="O211">
        <v>11558102000</v>
      </c>
      <c r="P211">
        <v>11407753000</v>
      </c>
      <c r="Q211">
        <v>12116727000</v>
      </c>
      <c r="R211">
        <v>14259506000</v>
      </c>
      <c r="S211">
        <v>15500654000</v>
      </c>
      <c r="T211">
        <v>16192725000</v>
      </c>
      <c r="U211">
        <v>15969232000</v>
      </c>
      <c r="V211">
        <v>18415853000</v>
      </c>
      <c r="W211">
        <v>22014366000</v>
      </c>
      <c r="X211">
        <v>27319960000</v>
      </c>
      <c r="Y211">
        <v>32763722000</v>
      </c>
      <c r="Z211">
        <v>36634302000</v>
      </c>
      <c r="AA211">
        <v>39784264000</v>
      </c>
      <c r="AB211">
        <v>42730853000</v>
      </c>
      <c r="AC211">
        <v>44589826000</v>
      </c>
    </row>
    <row r="212" spans="1:29" customFormat="1" hidden="1">
      <c r="A212" t="s">
        <v>133</v>
      </c>
      <c r="B212" t="s">
        <v>141</v>
      </c>
      <c r="C212" t="s">
        <v>2565</v>
      </c>
      <c r="D212" t="s">
        <v>2564</v>
      </c>
      <c r="AC212">
        <v>38377510900.189697</v>
      </c>
    </row>
    <row r="213" spans="1:29" customFormat="1" hidden="1">
      <c r="A213" t="s">
        <v>133</v>
      </c>
      <c r="B213" t="s">
        <v>141</v>
      </c>
      <c r="C213" t="s">
        <v>2563</v>
      </c>
      <c r="D213" t="s">
        <v>2562</v>
      </c>
      <c r="AC213">
        <v>23.761693331799702</v>
      </c>
    </row>
    <row r="214" spans="1:29" customFormat="1" hidden="1">
      <c r="A214" t="s">
        <v>133</v>
      </c>
      <c r="B214" t="s">
        <v>141</v>
      </c>
      <c r="C214" t="s">
        <v>2561</v>
      </c>
      <c r="D214" t="s">
        <v>2560</v>
      </c>
      <c r="AC214">
        <v>21.695150610335112</v>
      </c>
    </row>
    <row r="215" spans="1:29" customFormat="1" hidden="1">
      <c r="A215" t="s">
        <v>133</v>
      </c>
      <c r="B215" t="s">
        <v>141</v>
      </c>
      <c r="C215" t="s">
        <v>2559</v>
      </c>
      <c r="D215" t="s">
        <v>2558</v>
      </c>
      <c r="F215">
        <v>62484000</v>
      </c>
      <c r="G215">
        <v>190104000</v>
      </c>
      <c r="H215">
        <v>486418000</v>
      </c>
      <c r="I215">
        <v>419974000</v>
      </c>
      <c r="J215">
        <v>1199713000</v>
      </c>
      <c r="K215">
        <v>1397216000</v>
      </c>
      <c r="L215">
        <v>18304013000</v>
      </c>
      <c r="M215">
        <v>19185751000</v>
      </c>
      <c r="N215">
        <v>2083778000</v>
      </c>
      <c r="O215">
        <v>10670933000</v>
      </c>
      <c r="P215">
        <v>3237279000</v>
      </c>
      <c r="Q215">
        <v>1757522000</v>
      </c>
      <c r="R215">
        <v>1359457000</v>
      </c>
      <c r="S215">
        <v>1780902000</v>
      </c>
      <c r="T215">
        <v>1969913000</v>
      </c>
      <c r="U215">
        <v>2921806000</v>
      </c>
      <c r="V215">
        <v>4323551000</v>
      </c>
      <c r="W215">
        <v>2910344000</v>
      </c>
      <c r="X215">
        <v>2149751000</v>
      </c>
      <c r="Y215">
        <v>6372287000</v>
      </c>
      <c r="Z215">
        <v>6004446000</v>
      </c>
      <c r="AA215">
        <v>4348170000</v>
      </c>
      <c r="AB215">
        <v>3091455000</v>
      </c>
      <c r="AC215">
        <v>3810078000</v>
      </c>
    </row>
    <row r="216" spans="1:29" customFormat="1" hidden="1">
      <c r="A216" t="s">
        <v>133</v>
      </c>
      <c r="B216" t="s">
        <v>141</v>
      </c>
      <c r="C216" t="s">
        <v>2557</v>
      </c>
      <c r="D216" t="s">
        <v>2556</v>
      </c>
      <c r="E216">
        <v>846551000</v>
      </c>
      <c r="F216">
        <v>902939000</v>
      </c>
      <c r="G216">
        <v>791374000</v>
      </c>
      <c r="H216">
        <v>884701000</v>
      </c>
      <c r="I216">
        <v>886091000</v>
      </c>
      <c r="J216">
        <v>1000335000</v>
      </c>
      <c r="K216">
        <v>1074657000</v>
      </c>
      <c r="L216">
        <v>3471952000</v>
      </c>
      <c r="M216">
        <v>3261392000</v>
      </c>
      <c r="N216">
        <v>2535146000</v>
      </c>
      <c r="O216">
        <v>1955358000</v>
      </c>
      <c r="P216">
        <v>1347525000</v>
      </c>
      <c r="Q216">
        <v>812265000</v>
      </c>
      <c r="R216">
        <v>664347000</v>
      </c>
      <c r="S216">
        <v>636804000</v>
      </c>
      <c r="T216">
        <v>565997000</v>
      </c>
      <c r="U216">
        <v>642511000</v>
      </c>
      <c r="V216">
        <v>1125742000</v>
      </c>
      <c r="W216">
        <v>1555882000</v>
      </c>
      <c r="X216">
        <v>3159638000</v>
      </c>
      <c r="Y216">
        <v>9634957000</v>
      </c>
      <c r="Z216">
        <v>11752999000</v>
      </c>
      <c r="AA216">
        <v>16075529000</v>
      </c>
      <c r="AB216">
        <v>18767894000</v>
      </c>
      <c r="AC216">
        <v>23631351000</v>
      </c>
    </row>
    <row r="217" spans="1:29" customFormat="1" hidden="1">
      <c r="A217" t="s">
        <v>133</v>
      </c>
      <c r="B217" t="s">
        <v>141</v>
      </c>
      <c r="C217" t="s">
        <v>2555</v>
      </c>
      <c r="D217" t="s">
        <v>2554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30776000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0</v>
      </c>
      <c r="U217">
        <v>0</v>
      </c>
      <c r="V217">
        <v>0</v>
      </c>
      <c r="W217">
        <v>0</v>
      </c>
      <c r="X217">
        <v>0</v>
      </c>
      <c r="Y217">
        <v>0</v>
      </c>
      <c r="Z217">
        <v>0</v>
      </c>
      <c r="AA217">
        <v>0</v>
      </c>
      <c r="AB217">
        <v>0</v>
      </c>
      <c r="AC217">
        <v>0</v>
      </c>
    </row>
    <row r="218" spans="1:29" customFormat="1" hidden="1">
      <c r="A218" t="s">
        <v>133</v>
      </c>
      <c r="B218" t="s">
        <v>141</v>
      </c>
      <c r="C218" t="s">
        <v>2553</v>
      </c>
      <c r="D218" t="s">
        <v>2552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248729000</v>
      </c>
      <c r="M218">
        <v>0</v>
      </c>
      <c r="N218">
        <v>0</v>
      </c>
      <c r="O218">
        <v>8758600000</v>
      </c>
      <c r="P218">
        <v>0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0</v>
      </c>
      <c r="X218">
        <v>0</v>
      </c>
      <c r="Y218">
        <v>0</v>
      </c>
      <c r="Z218">
        <v>0</v>
      </c>
      <c r="AA218">
        <v>0</v>
      </c>
      <c r="AB218">
        <v>0</v>
      </c>
      <c r="AC218">
        <v>0</v>
      </c>
    </row>
    <row r="219" spans="1:29" customFormat="1" hidden="1">
      <c r="A219" t="s">
        <v>133</v>
      </c>
      <c r="B219" t="s">
        <v>141</v>
      </c>
      <c r="C219" t="s">
        <v>2551</v>
      </c>
      <c r="D219" t="s">
        <v>2550</v>
      </c>
      <c r="E219">
        <v>0</v>
      </c>
      <c r="F219">
        <v>0</v>
      </c>
      <c r="G219">
        <v>0</v>
      </c>
      <c r="H219">
        <v>69104000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0</v>
      </c>
      <c r="U219">
        <v>0</v>
      </c>
      <c r="V219">
        <v>0</v>
      </c>
      <c r="W219">
        <v>0</v>
      </c>
      <c r="X219">
        <v>0</v>
      </c>
      <c r="Y219">
        <v>0</v>
      </c>
      <c r="Z219">
        <v>0</v>
      </c>
      <c r="AA219">
        <v>0</v>
      </c>
      <c r="AB219">
        <v>0</v>
      </c>
      <c r="AC219">
        <v>0</v>
      </c>
    </row>
    <row r="220" spans="1:29" customFormat="1" hidden="1">
      <c r="A220" t="s">
        <v>133</v>
      </c>
      <c r="B220" t="s">
        <v>141</v>
      </c>
      <c r="C220" t="s">
        <v>2549</v>
      </c>
      <c r="D220" t="s">
        <v>2548</v>
      </c>
      <c r="E220">
        <v>4.1925999999999997</v>
      </c>
      <c r="F220">
        <v>5.6052</v>
      </c>
      <c r="G220">
        <v>8.2449999999999992</v>
      </c>
      <c r="H220">
        <v>8.1826000000000008</v>
      </c>
      <c r="I220">
        <v>7.8120000000000003</v>
      </c>
      <c r="J220">
        <v>7.8582000000000001</v>
      </c>
      <c r="K220">
        <v>8.5920000000000005</v>
      </c>
      <c r="L220">
        <v>7.5792999999999999</v>
      </c>
      <c r="M220">
        <v>8.2058</v>
      </c>
      <c r="N220">
        <v>9.0428999999999995</v>
      </c>
      <c r="O220">
        <v>9.5315999999999992</v>
      </c>
      <c r="P220">
        <v>9.6922999999999995</v>
      </c>
      <c r="Q220">
        <v>9.7735000000000003</v>
      </c>
      <c r="R220">
        <v>7.7351999999999999</v>
      </c>
      <c r="S220">
        <v>7.8158000000000003</v>
      </c>
      <c r="T220">
        <v>9.3823000000000008</v>
      </c>
      <c r="U220">
        <v>7.5182000000000002</v>
      </c>
      <c r="V220">
        <v>8.1980000000000004</v>
      </c>
      <c r="W220">
        <v>7.8514999999999997</v>
      </c>
      <c r="X220">
        <v>7.8101000000000003</v>
      </c>
      <c r="Y220">
        <v>7.7728999999999999</v>
      </c>
      <c r="Z220">
        <v>7.8775000000000004</v>
      </c>
      <c r="AA220">
        <v>6.8197000000000001</v>
      </c>
      <c r="AB220">
        <v>6.9927999999999999</v>
      </c>
      <c r="AC220">
        <v>8.0970999999999993</v>
      </c>
    </row>
    <row r="221" spans="1:29" customFormat="1" hidden="1">
      <c r="A221" t="s">
        <v>133</v>
      </c>
      <c r="B221" t="s">
        <v>141</v>
      </c>
      <c r="C221" t="s">
        <v>2547</v>
      </c>
      <c r="D221" t="s">
        <v>2546</v>
      </c>
      <c r="E221">
        <v>4.1925999999999997</v>
      </c>
      <c r="F221">
        <v>8.1265000000000001</v>
      </c>
      <c r="G221">
        <v>9.8232999999999997</v>
      </c>
      <c r="H221">
        <v>8.3056999999999999</v>
      </c>
      <c r="I221">
        <v>9.9155999999999995</v>
      </c>
      <c r="J221">
        <v>9.4594000000000005</v>
      </c>
      <c r="K221">
        <v>9.8062000000000005</v>
      </c>
      <c r="L221">
        <v>9.6057000000000006</v>
      </c>
      <c r="M221">
        <v>8.8803000000000001</v>
      </c>
      <c r="N221">
        <v>9.6184999999999992</v>
      </c>
      <c r="O221">
        <v>9.5315999999999992</v>
      </c>
      <c r="P221">
        <v>9.6922999999999995</v>
      </c>
      <c r="Q221">
        <v>9.7735000000000003</v>
      </c>
      <c r="R221">
        <v>7.7975000000000003</v>
      </c>
      <c r="S221">
        <v>8.6835000000000004</v>
      </c>
      <c r="T221">
        <v>9.0896000000000008</v>
      </c>
      <c r="U221">
        <v>8.3994999999999997</v>
      </c>
      <c r="V221">
        <v>9.0707000000000004</v>
      </c>
      <c r="W221">
        <v>8.5655999999999999</v>
      </c>
      <c r="X221">
        <v>8.1455000000000002</v>
      </c>
      <c r="Y221">
        <v>8.2087000000000003</v>
      </c>
      <c r="Z221">
        <v>8.6881000000000004</v>
      </c>
      <c r="AA221">
        <v>7.6856</v>
      </c>
      <c r="AB221">
        <v>7.0107999999999997</v>
      </c>
      <c r="AC221">
        <v>7.6073000000000004</v>
      </c>
    </row>
    <row r="222" spans="1:29" customFormat="1" hidden="1">
      <c r="A222" t="s">
        <v>133</v>
      </c>
      <c r="B222" t="s">
        <v>141</v>
      </c>
      <c r="C222" t="s">
        <v>2545</v>
      </c>
      <c r="D222" t="s">
        <v>2544</v>
      </c>
      <c r="E222">
        <v>0</v>
      </c>
      <c r="F222">
        <v>1.3106</v>
      </c>
      <c r="G222">
        <v>0.5</v>
      </c>
      <c r="H222">
        <v>1.2999000000000001</v>
      </c>
      <c r="I222">
        <v>3.5102000000000002</v>
      </c>
      <c r="J222">
        <v>2.0204</v>
      </c>
      <c r="K222">
        <v>2.0013000000000001</v>
      </c>
      <c r="L222">
        <v>1.0774999999999999</v>
      </c>
      <c r="M222">
        <v>1.6115999999999999</v>
      </c>
      <c r="N222">
        <v>3.5943000000000001</v>
      </c>
      <c r="O222">
        <v>0</v>
      </c>
      <c r="P222">
        <v>0</v>
      </c>
      <c r="Q222">
        <v>0</v>
      </c>
      <c r="R222">
        <v>1.8332999999999999</v>
      </c>
      <c r="S222">
        <v>2.3220999999999998</v>
      </c>
      <c r="T222">
        <v>10.1492</v>
      </c>
      <c r="U222">
        <v>3.1884000000000001</v>
      </c>
      <c r="V222">
        <v>3.2258</v>
      </c>
      <c r="W222">
        <v>2.4173</v>
      </c>
      <c r="X222">
        <v>3.0133000000000001</v>
      </c>
      <c r="Y222">
        <v>6.8917999999999999</v>
      </c>
      <c r="Z222">
        <v>3.7239</v>
      </c>
      <c r="AA222">
        <v>2.0998000000000001</v>
      </c>
      <c r="AB222">
        <v>6.883</v>
      </c>
      <c r="AC222">
        <v>9.9663000000000004</v>
      </c>
    </row>
    <row r="223" spans="1:29" customFormat="1" hidden="1">
      <c r="A223" t="s">
        <v>133</v>
      </c>
      <c r="B223" t="s">
        <v>141</v>
      </c>
      <c r="C223" t="s">
        <v>2543</v>
      </c>
      <c r="D223" t="s">
        <v>2542</v>
      </c>
      <c r="E223">
        <v>19.8857</v>
      </c>
      <c r="F223">
        <v>39.611199999999997</v>
      </c>
      <c r="G223">
        <v>61.819000000000003</v>
      </c>
      <c r="H223">
        <v>61.767200000000003</v>
      </c>
      <c r="I223">
        <v>56.9679</v>
      </c>
      <c r="J223">
        <v>51.909100000000002</v>
      </c>
      <c r="K223">
        <v>59.326099999999997</v>
      </c>
      <c r="L223">
        <v>52.623800000000003</v>
      </c>
      <c r="M223">
        <v>59.722099999999998</v>
      </c>
      <c r="N223">
        <v>64.428700000000006</v>
      </c>
      <c r="O223">
        <v>73.025199999999998</v>
      </c>
      <c r="P223">
        <v>76.830100000000002</v>
      </c>
      <c r="Q223">
        <v>73.625</v>
      </c>
      <c r="R223">
        <v>61.681399999999996</v>
      </c>
      <c r="S223">
        <v>63.796500000000002</v>
      </c>
      <c r="T223">
        <v>57.330100000000002</v>
      </c>
      <c r="U223">
        <v>55.462499999999999</v>
      </c>
      <c r="V223">
        <v>54.648800000000001</v>
      </c>
      <c r="W223">
        <v>58.7517</v>
      </c>
      <c r="X223">
        <v>65.485799999999998</v>
      </c>
      <c r="Y223">
        <v>56.372999999999998</v>
      </c>
      <c r="Z223">
        <v>58.069200000000002</v>
      </c>
      <c r="AA223">
        <v>60.265900000000002</v>
      </c>
      <c r="AB223">
        <v>60.509399999999999</v>
      </c>
      <c r="AC223">
        <v>60.1691</v>
      </c>
    </row>
    <row r="224" spans="1:29" customFormat="1" hidden="1">
      <c r="A224" t="s">
        <v>133</v>
      </c>
      <c r="B224" t="s">
        <v>141</v>
      </c>
      <c r="C224" t="s">
        <v>2541</v>
      </c>
      <c r="D224" t="s">
        <v>2540</v>
      </c>
      <c r="E224">
        <v>19.8857</v>
      </c>
      <c r="F224">
        <v>55.695399999999999</v>
      </c>
      <c r="G224">
        <v>72.780299999999997</v>
      </c>
      <c r="H224">
        <v>62.748899999999999</v>
      </c>
      <c r="I224">
        <v>76.075400000000002</v>
      </c>
      <c r="J224">
        <v>63.336500000000001</v>
      </c>
      <c r="K224">
        <v>67.000900000000001</v>
      </c>
      <c r="L224">
        <v>65.549599999999998</v>
      </c>
      <c r="M224">
        <v>63.802900000000001</v>
      </c>
      <c r="N224">
        <v>69.288899999999998</v>
      </c>
      <c r="O224">
        <v>73.025199999999998</v>
      </c>
      <c r="P224">
        <v>76.830100000000002</v>
      </c>
      <c r="Q224">
        <v>73.625</v>
      </c>
      <c r="R224">
        <v>62.059199999999997</v>
      </c>
      <c r="S224">
        <v>69.317300000000003</v>
      </c>
      <c r="T224">
        <v>71.830100000000002</v>
      </c>
      <c r="U224">
        <v>62.529499999999999</v>
      </c>
      <c r="V224">
        <v>61.5809</v>
      </c>
      <c r="W224">
        <v>63.7468</v>
      </c>
      <c r="X224">
        <v>67.241500000000002</v>
      </c>
      <c r="Y224">
        <v>69.974199999999996</v>
      </c>
      <c r="Z224">
        <v>61.802300000000002</v>
      </c>
      <c r="AA224">
        <v>64.281499999999994</v>
      </c>
      <c r="AB224">
        <v>63.087299999999999</v>
      </c>
      <c r="AC224">
        <v>67.650700000000001</v>
      </c>
    </row>
    <row r="225" spans="1:30" customFormat="1" hidden="1">
      <c r="A225" t="s">
        <v>133</v>
      </c>
      <c r="B225" t="s">
        <v>141</v>
      </c>
      <c r="C225" t="s">
        <v>2539</v>
      </c>
      <c r="D225" t="s">
        <v>2538</v>
      </c>
      <c r="E225">
        <v>0</v>
      </c>
      <c r="F225">
        <v>12.214399999999999</v>
      </c>
      <c r="G225">
        <v>8.0289000000000001</v>
      </c>
      <c r="H225">
        <v>6.8789999999999996</v>
      </c>
      <c r="I225">
        <v>17.893000000000001</v>
      </c>
      <c r="J225">
        <v>10.246600000000001</v>
      </c>
      <c r="K225">
        <v>17.666</v>
      </c>
      <c r="L225">
        <v>11.150600000000001</v>
      </c>
      <c r="M225">
        <v>19.828900000000001</v>
      </c>
      <c r="N225">
        <v>18.421600000000002</v>
      </c>
      <c r="O225">
        <v>0</v>
      </c>
      <c r="P225">
        <v>0</v>
      </c>
      <c r="Q225">
        <v>0</v>
      </c>
      <c r="R225">
        <v>25.9208</v>
      </c>
      <c r="S225">
        <v>28.842500000000001</v>
      </c>
      <c r="T225">
        <v>19.3306</v>
      </c>
      <c r="U225">
        <v>20.7439</v>
      </c>
      <c r="V225">
        <v>15.1553</v>
      </c>
      <c r="W225">
        <v>20.7425</v>
      </c>
      <c r="X225">
        <v>40.372100000000003</v>
      </c>
      <c r="Y225">
        <v>28.873699999999999</v>
      </c>
      <c r="Z225">
        <v>38.940899999999999</v>
      </c>
      <c r="AA225">
        <v>38.376800000000003</v>
      </c>
      <c r="AB225">
        <v>44.770099999999999</v>
      </c>
      <c r="AC225">
        <v>31.620799999999999</v>
      </c>
    </row>
    <row r="226" spans="1:30" customFormat="1" hidden="1">
      <c r="A226" t="s">
        <v>133</v>
      </c>
      <c r="B226" t="s">
        <v>141</v>
      </c>
      <c r="C226" t="s">
        <v>2537</v>
      </c>
      <c r="D226" t="s">
        <v>2536</v>
      </c>
      <c r="E226">
        <v>5.7434000000000003</v>
      </c>
      <c r="F226">
        <v>2.9942000000000002</v>
      </c>
      <c r="G226">
        <v>1.6506000000000001</v>
      </c>
      <c r="H226">
        <v>2.0497999999999998</v>
      </c>
      <c r="I226">
        <v>2.6812</v>
      </c>
      <c r="J226">
        <v>3.2881</v>
      </c>
      <c r="K226">
        <v>2.5226999999999999</v>
      </c>
      <c r="L226">
        <v>3.2435999999999998</v>
      </c>
      <c r="M226">
        <v>2.3546999999999998</v>
      </c>
      <c r="N226">
        <v>2.1566000000000001</v>
      </c>
      <c r="O226">
        <v>1.3863000000000001</v>
      </c>
      <c r="P226">
        <v>1.038</v>
      </c>
      <c r="Q226">
        <v>1.3070999999999999</v>
      </c>
      <c r="R226">
        <v>1.9027000000000001</v>
      </c>
      <c r="S226">
        <v>1.7911999999999999</v>
      </c>
      <c r="T226">
        <v>2.8479000000000001</v>
      </c>
      <c r="U226">
        <v>2.9735999999999998</v>
      </c>
      <c r="V226">
        <v>2.9893000000000001</v>
      </c>
      <c r="W226">
        <v>2.4403999999999999</v>
      </c>
      <c r="X226">
        <v>1.2141</v>
      </c>
      <c r="Y226">
        <v>2.2925</v>
      </c>
      <c r="Z226">
        <v>2.2909999999999999</v>
      </c>
      <c r="AA226">
        <v>1.7892999999999999</v>
      </c>
      <c r="AB226">
        <v>1.8333999999999999</v>
      </c>
      <c r="AC226">
        <v>1.8694999999999999</v>
      </c>
    </row>
    <row r="227" spans="1:30" customFormat="1" hidden="1">
      <c r="A227" t="s">
        <v>133</v>
      </c>
      <c r="B227" t="s">
        <v>141</v>
      </c>
      <c r="C227" t="s">
        <v>2535</v>
      </c>
      <c r="D227" t="s">
        <v>2534</v>
      </c>
      <c r="E227">
        <v>5.7434000000000003</v>
      </c>
      <c r="F227">
        <v>1.8302</v>
      </c>
      <c r="G227">
        <v>1.0567</v>
      </c>
      <c r="H227">
        <v>2.0171999999999999</v>
      </c>
      <c r="I227">
        <v>0.93140000000000001</v>
      </c>
      <c r="J227">
        <v>2.3420999999999998</v>
      </c>
      <c r="K227">
        <v>1.9206000000000001</v>
      </c>
      <c r="L227">
        <v>2.0874999999999999</v>
      </c>
      <c r="M227">
        <v>2.0261</v>
      </c>
      <c r="N227">
        <v>1.726</v>
      </c>
      <c r="O227">
        <v>1.3863000000000001</v>
      </c>
      <c r="P227">
        <v>1.038</v>
      </c>
      <c r="Q227">
        <v>1.3070999999999999</v>
      </c>
      <c r="R227">
        <v>1.8847</v>
      </c>
      <c r="S227">
        <v>1.4639</v>
      </c>
      <c r="T227">
        <v>1.31</v>
      </c>
      <c r="U227">
        <v>2.3228</v>
      </c>
      <c r="V227">
        <v>2.2991999999999999</v>
      </c>
      <c r="W227">
        <v>2.0558999999999998</v>
      </c>
      <c r="X227">
        <v>1.1721999999999999</v>
      </c>
      <c r="Y227">
        <v>1.0427</v>
      </c>
      <c r="Z227">
        <v>2.2038000000000002</v>
      </c>
      <c r="AA227">
        <v>1.7327999999999999</v>
      </c>
      <c r="AB227">
        <v>1.6922999999999999</v>
      </c>
      <c r="AC227">
        <v>1.1133999999999999</v>
      </c>
    </row>
    <row r="228" spans="1:30" customFormat="1" hidden="1">
      <c r="A228" t="s">
        <v>133</v>
      </c>
      <c r="B228" t="s">
        <v>141</v>
      </c>
      <c r="C228" t="s">
        <v>2533</v>
      </c>
      <c r="D228" t="s">
        <v>2532</v>
      </c>
      <c r="E228">
        <v>0</v>
      </c>
      <c r="F228">
        <v>4.9767999999999999</v>
      </c>
      <c r="G228">
        <v>4.5650000000000004</v>
      </c>
      <c r="H228">
        <v>3.875</v>
      </c>
      <c r="I228">
        <v>6.2596999999999996</v>
      </c>
      <c r="J228">
        <v>6.7371999999999996</v>
      </c>
      <c r="K228">
        <v>5.7911000000000001</v>
      </c>
      <c r="L228">
        <v>6.9528999999999996</v>
      </c>
      <c r="M228">
        <v>5.5675999999999997</v>
      </c>
      <c r="N228">
        <v>6.2333999999999996</v>
      </c>
      <c r="O228">
        <v>0</v>
      </c>
      <c r="P228">
        <v>0</v>
      </c>
      <c r="Q228">
        <v>0</v>
      </c>
      <c r="R228">
        <v>3.6011000000000002</v>
      </c>
      <c r="S228">
        <v>3.8633000000000002</v>
      </c>
      <c r="T228">
        <v>6.8780999999999999</v>
      </c>
      <c r="U228">
        <v>6.1707999999999998</v>
      </c>
      <c r="V228">
        <v>6.9203999999999999</v>
      </c>
      <c r="W228">
        <v>5.3667999999999996</v>
      </c>
      <c r="X228">
        <v>1.8137000000000001</v>
      </c>
      <c r="Y228">
        <v>4.8193000000000001</v>
      </c>
      <c r="Z228">
        <v>2.7376999999999998</v>
      </c>
      <c r="AA228">
        <v>2.0973000000000002</v>
      </c>
      <c r="AB228">
        <v>2.6949999999999998</v>
      </c>
      <c r="AC228">
        <v>4.7544000000000004</v>
      </c>
    </row>
    <row r="229" spans="1:30" customFormat="1" hidden="1">
      <c r="A229" t="s">
        <v>133</v>
      </c>
      <c r="B229" t="s">
        <v>141</v>
      </c>
      <c r="C229" t="s">
        <v>2531</v>
      </c>
      <c r="D229" t="s">
        <v>2530</v>
      </c>
      <c r="E229">
        <v>24232000</v>
      </c>
      <c r="F229">
        <v>14445000</v>
      </c>
      <c r="G229">
        <v>18593000</v>
      </c>
      <c r="H229">
        <v>18513000</v>
      </c>
      <c r="I229">
        <v>24124000</v>
      </c>
      <c r="J229">
        <v>47057000</v>
      </c>
      <c r="K229">
        <v>44952000</v>
      </c>
      <c r="L229">
        <v>82047000</v>
      </c>
      <c r="M229">
        <v>105615000</v>
      </c>
      <c r="N229">
        <v>52349000</v>
      </c>
      <c r="O229">
        <v>63460000</v>
      </c>
      <c r="P229">
        <v>163226000</v>
      </c>
      <c r="Q229">
        <v>165539000</v>
      </c>
      <c r="R229">
        <v>174014000</v>
      </c>
      <c r="S229">
        <v>201944000</v>
      </c>
      <c r="T229">
        <v>204442000</v>
      </c>
      <c r="U229">
        <v>179106000</v>
      </c>
      <c r="V229">
        <v>235913000</v>
      </c>
      <c r="W229">
        <v>254176000</v>
      </c>
      <c r="X229">
        <v>256827000</v>
      </c>
      <c r="Y229">
        <v>287219000</v>
      </c>
      <c r="Z229">
        <v>320257000</v>
      </c>
      <c r="AA229">
        <v>337848000</v>
      </c>
      <c r="AB229">
        <v>352147000</v>
      </c>
      <c r="AC229">
        <v>328523000</v>
      </c>
      <c r="AD229">
        <v>338201000</v>
      </c>
    </row>
    <row r="230" spans="1:30" customFormat="1" hidden="1">
      <c r="A230" t="s">
        <v>133</v>
      </c>
      <c r="B230" t="s">
        <v>141</v>
      </c>
      <c r="C230" t="s">
        <v>2529</v>
      </c>
      <c r="D230" t="s">
        <v>2528</v>
      </c>
      <c r="E230">
        <v>4158000</v>
      </c>
      <c r="F230">
        <v>4653000</v>
      </c>
      <c r="G230">
        <v>4685000</v>
      </c>
      <c r="H230">
        <v>7730000</v>
      </c>
      <c r="I230">
        <v>12946000</v>
      </c>
      <c r="J230">
        <v>20765000</v>
      </c>
      <c r="K230">
        <v>21020000</v>
      </c>
      <c r="L230">
        <v>53130000</v>
      </c>
      <c r="M230">
        <v>53490000</v>
      </c>
      <c r="N230">
        <v>37940000</v>
      </c>
      <c r="O230">
        <v>48149000</v>
      </c>
      <c r="P230">
        <v>146771000</v>
      </c>
      <c r="Q230">
        <v>148825000</v>
      </c>
      <c r="R230">
        <v>155970000</v>
      </c>
      <c r="S230">
        <v>176098000</v>
      </c>
      <c r="T230">
        <v>174034000</v>
      </c>
      <c r="U230">
        <v>154711000</v>
      </c>
      <c r="V230">
        <v>206203000</v>
      </c>
      <c r="W230">
        <v>221000000</v>
      </c>
      <c r="X230">
        <v>235117000</v>
      </c>
      <c r="Y230">
        <v>252459000</v>
      </c>
      <c r="Z230">
        <v>282217000</v>
      </c>
      <c r="AA230">
        <v>301410000</v>
      </c>
      <c r="AB230">
        <v>319522000</v>
      </c>
      <c r="AC230">
        <v>298421000</v>
      </c>
    </row>
    <row r="231" spans="1:30" customFormat="1" hidden="1">
      <c r="A231" t="s">
        <v>133</v>
      </c>
      <c r="B231" t="s">
        <v>141</v>
      </c>
      <c r="C231" t="s">
        <v>2527</v>
      </c>
      <c r="D231" t="s">
        <v>2526</v>
      </c>
      <c r="E231">
        <v>70143000</v>
      </c>
      <c r="F231">
        <v>48053000</v>
      </c>
      <c r="G231">
        <v>56680000</v>
      </c>
      <c r="H231">
        <v>107822000</v>
      </c>
      <c r="I231">
        <v>95753000</v>
      </c>
      <c r="J231">
        <v>139208000</v>
      </c>
      <c r="K231">
        <v>193689000</v>
      </c>
      <c r="L231">
        <v>324597000</v>
      </c>
      <c r="M231">
        <v>428093000</v>
      </c>
      <c r="N231">
        <v>363265000</v>
      </c>
      <c r="O231">
        <v>352486000</v>
      </c>
      <c r="P231">
        <v>383692000</v>
      </c>
      <c r="Q231">
        <v>301918000</v>
      </c>
      <c r="R231">
        <v>300945000</v>
      </c>
      <c r="S231">
        <v>357947000</v>
      </c>
      <c r="T231">
        <v>435283000</v>
      </c>
      <c r="U231">
        <v>454619000</v>
      </c>
      <c r="V231">
        <v>615754000</v>
      </c>
      <c r="W231">
        <v>599330000</v>
      </c>
      <c r="X231">
        <v>538349000</v>
      </c>
      <c r="Y231">
        <v>787138000</v>
      </c>
      <c r="Z231">
        <v>1008488000</v>
      </c>
      <c r="AA231">
        <v>1202781000</v>
      </c>
      <c r="AB231">
        <v>1242496000</v>
      </c>
      <c r="AC231">
        <v>1413561000</v>
      </c>
    </row>
    <row r="232" spans="1:30" customFormat="1" hidden="1">
      <c r="A232" t="s">
        <v>133</v>
      </c>
      <c r="B232" t="s">
        <v>141</v>
      </c>
      <c r="C232" t="s">
        <v>2525</v>
      </c>
      <c r="D232" t="s">
        <v>2524</v>
      </c>
      <c r="K232">
        <v>2.0096389292384309</v>
      </c>
      <c r="L232">
        <v>2.7389840519787363</v>
      </c>
      <c r="M232">
        <v>3.5367894910773301</v>
      </c>
      <c r="N232">
        <v>2.5627160493827161</v>
      </c>
      <c r="O232">
        <v>2.0163949430810595</v>
      </c>
      <c r="P232">
        <v>2.1134232993665658</v>
      </c>
      <c r="Q232">
        <v>1.5232228444578981</v>
      </c>
      <c r="R232">
        <v>1.2781151787989469</v>
      </c>
      <c r="S232">
        <v>1.1720595939751146</v>
      </c>
      <c r="T232">
        <v>1.176854029794252</v>
      </c>
      <c r="U232">
        <v>0.99710268895030052</v>
      </c>
      <c r="V232">
        <v>1.104352816686694</v>
      </c>
      <c r="W232">
        <v>0.84355646886611868</v>
      </c>
      <c r="X232">
        <v>0.84626110194136595</v>
      </c>
      <c r="Y232">
        <v>0.98204434019936859</v>
      </c>
      <c r="Z232">
        <v>0.9497909210774157</v>
      </c>
      <c r="AA232">
        <v>0.96633753253848376</v>
      </c>
      <c r="AB232">
        <v>0.86938901172716843</v>
      </c>
      <c r="AC232">
        <v>0.87521577611293422</v>
      </c>
    </row>
    <row r="233" spans="1:30" customFormat="1" hidden="1">
      <c r="A233" t="s">
        <v>133</v>
      </c>
      <c r="B233" t="s">
        <v>141</v>
      </c>
      <c r="C233" t="s">
        <v>2523</v>
      </c>
      <c r="D233" t="s">
        <v>2522</v>
      </c>
      <c r="E233">
        <v>1.1575273625474884</v>
      </c>
      <c r="F233">
        <v>0.52798745467775943</v>
      </c>
      <c r="G233">
        <v>0.59475323705737526</v>
      </c>
      <c r="H233">
        <v>0.85042180992982075</v>
      </c>
      <c r="I233">
        <v>0.60319214227354201</v>
      </c>
      <c r="J233">
        <v>0.67874591066940304</v>
      </c>
      <c r="K233">
        <v>0.79813443428798347</v>
      </c>
      <c r="L233">
        <v>1.2317869488641431</v>
      </c>
      <c r="M233">
        <v>1.6028360710646332</v>
      </c>
      <c r="N233">
        <v>1.2835521463472517</v>
      </c>
      <c r="O233">
        <v>1.0619123918543165</v>
      </c>
      <c r="P233">
        <v>1.1008549103339451</v>
      </c>
      <c r="Q233">
        <v>0.80761265651408731</v>
      </c>
      <c r="R233">
        <v>0.71503573837750012</v>
      </c>
      <c r="S233">
        <v>0.73692537096616673</v>
      </c>
      <c r="T233">
        <v>0.76938782413027262</v>
      </c>
      <c r="U233">
        <v>0.70000047564151346</v>
      </c>
      <c r="V233">
        <v>0.81834841049227369</v>
      </c>
      <c r="W233">
        <v>0.62312830476337444</v>
      </c>
      <c r="X233">
        <v>0.53066484063627395</v>
      </c>
      <c r="Y233">
        <v>0.70587248463653607</v>
      </c>
      <c r="Z233">
        <v>0.7775656318842008</v>
      </c>
      <c r="AA233">
        <v>0.80416363456017903</v>
      </c>
      <c r="AB233">
        <v>0.75752360116879602</v>
      </c>
      <c r="AC233">
        <v>0.79909869276447343</v>
      </c>
    </row>
    <row r="234" spans="1:30" customFormat="1" hidden="1">
      <c r="A234" t="s">
        <v>133</v>
      </c>
      <c r="B234" t="s">
        <v>141</v>
      </c>
      <c r="C234" t="s">
        <v>2521</v>
      </c>
      <c r="D234" t="s">
        <v>2520</v>
      </c>
      <c r="E234">
        <v>315000</v>
      </c>
      <c r="F234">
        <v>480000</v>
      </c>
      <c r="G234">
        <v>1017000</v>
      </c>
      <c r="H234">
        <v>30620000</v>
      </c>
      <c r="I234">
        <v>6672000</v>
      </c>
      <c r="J234">
        <v>11471000</v>
      </c>
      <c r="K234">
        <v>9826000</v>
      </c>
      <c r="L234">
        <v>9169000</v>
      </c>
      <c r="M234">
        <v>6338000</v>
      </c>
      <c r="N234">
        <v>5771000</v>
      </c>
      <c r="O234">
        <v>5376000</v>
      </c>
      <c r="P234">
        <v>3660000</v>
      </c>
      <c r="Q234">
        <v>3343000</v>
      </c>
      <c r="R234">
        <v>2940000</v>
      </c>
      <c r="S234">
        <v>3110000</v>
      </c>
      <c r="T234">
        <v>3244000</v>
      </c>
      <c r="U234">
        <v>3895000</v>
      </c>
      <c r="V234">
        <v>3444000</v>
      </c>
      <c r="W234">
        <v>1331000</v>
      </c>
      <c r="X234">
        <v>1647000</v>
      </c>
      <c r="Y234">
        <v>1560000</v>
      </c>
      <c r="Z234">
        <v>531000</v>
      </c>
      <c r="AA234">
        <v>144000</v>
      </c>
      <c r="AB234">
        <v>624000</v>
      </c>
      <c r="AC234">
        <v>239000</v>
      </c>
    </row>
    <row r="235" spans="1:30" customFormat="1" hidden="1">
      <c r="A235" t="s">
        <v>133</v>
      </c>
      <c r="B235" t="s">
        <v>141</v>
      </c>
      <c r="C235" t="s">
        <v>2519</v>
      </c>
      <c r="D235" t="s">
        <v>2518</v>
      </c>
      <c r="E235">
        <v>46428000</v>
      </c>
      <c r="F235">
        <v>32673000</v>
      </c>
      <c r="G235">
        <v>36363000</v>
      </c>
      <c r="H235">
        <v>51002000</v>
      </c>
      <c r="I235">
        <v>57349000</v>
      </c>
      <c r="J235">
        <v>81491000</v>
      </c>
      <c r="K235">
        <v>98246000</v>
      </c>
      <c r="L235">
        <v>268294000</v>
      </c>
      <c r="M235">
        <v>385717000</v>
      </c>
      <c r="N235">
        <v>324113000</v>
      </c>
      <c r="O235">
        <v>295792000</v>
      </c>
      <c r="P235">
        <v>352154000</v>
      </c>
      <c r="Q235">
        <v>275263000</v>
      </c>
      <c r="R235">
        <v>269318000</v>
      </c>
      <c r="S235">
        <v>305427000</v>
      </c>
      <c r="T235">
        <v>317362000</v>
      </c>
      <c r="U235">
        <v>327549000</v>
      </c>
      <c r="V235">
        <v>418242000</v>
      </c>
      <c r="W235">
        <v>464379000</v>
      </c>
      <c r="X235">
        <v>475702000</v>
      </c>
      <c r="Y235">
        <v>706700000</v>
      </c>
      <c r="Z235">
        <v>902420000</v>
      </c>
      <c r="AA235">
        <v>1011712000</v>
      </c>
      <c r="AB235">
        <v>1074054000</v>
      </c>
      <c r="AC235">
        <v>1238980000</v>
      </c>
      <c r="AD235">
        <v>822262000</v>
      </c>
    </row>
    <row r="236" spans="1:30" customFormat="1" hidden="1">
      <c r="A236" t="s">
        <v>133</v>
      </c>
      <c r="B236" t="s">
        <v>141</v>
      </c>
      <c r="C236" t="s">
        <v>2517</v>
      </c>
      <c r="D236" t="s">
        <v>2516</v>
      </c>
      <c r="E236">
        <v>0</v>
      </c>
      <c r="F236">
        <v>0</v>
      </c>
      <c r="G236">
        <v>0</v>
      </c>
      <c r="H236">
        <v>0</v>
      </c>
      <c r="I236">
        <v>0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0</v>
      </c>
      <c r="T236">
        <v>0</v>
      </c>
      <c r="U236">
        <v>0</v>
      </c>
      <c r="V236">
        <v>0</v>
      </c>
      <c r="W236">
        <v>0</v>
      </c>
      <c r="X236">
        <v>0</v>
      </c>
      <c r="Y236">
        <v>143874000</v>
      </c>
      <c r="Z236">
        <v>213444000</v>
      </c>
      <c r="AA236">
        <v>267888000</v>
      </c>
      <c r="AB236">
        <v>310888000</v>
      </c>
      <c r="AC236">
        <v>429428000</v>
      </c>
      <c r="AD236">
        <v>23238000</v>
      </c>
    </row>
    <row r="237" spans="1:30" customFormat="1" hidden="1">
      <c r="A237" t="s">
        <v>133</v>
      </c>
      <c r="B237" t="s">
        <v>141</v>
      </c>
      <c r="C237" t="s">
        <v>2515</v>
      </c>
      <c r="D237" t="s">
        <v>2514</v>
      </c>
      <c r="E237">
        <v>46428000</v>
      </c>
      <c r="F237">
        <v>32673000</v>
      </c>
      <c r="G237">
        <v>36363000</v>
      </c>
      <c r="H237">
        <v>51002000</v>
      </c>
      <c r="I237">
        <v>57349000</v>
      </c>
      <c r="J237">
        <v>81491000</v>
      </c>
      <c r="K237">
        <v>98246000</v>
      </c>
      <c r="L237">
        <v>268294000</v>
      </c>
      <c r="M237">
        <v>385717000</v>
      </c>
      <c r="N237">
        <v>324113000</v>
      </c>
      <c r="O237">
        <v>295792000</v>
      </c>
      <c r="P237">
        <v>352154000</v>
      </c>
      <c r="Q237">
        <v>275263000</v>
      </c>
      <c r="R237">
        <v>269318000</v>
      </c>
      <c r="S237">
        <v>305427000</v>
      </c>
      <c r="T237">
        <v>317362000</v>
      </c>
      <c r="U237">
        <v>327549000</v>
      </c>
      <c r="V237">
        <v>418242000</v>
      </c>
      <c r="W237">
        <v>464379000</v>
      </c>
      <c r="X237">
        <v>475702000</v>
      </c>
      <c r="Y237">
        <v>562826000</v>
      </c>
      <c r="Z237">
        <v>688976000</v>
      </c>
      <c r="AA237">
        <v>743824000</v>
      </c>
      <c r="AB237">
        <v>763166000</v>
      </c>
      <c r="AC237">
        <v>809552000</v>
      </c>
    </row>
    <row r="238" spans="1:30" customFormat="1" hidden="1">
      <c r="A238" t="s">
        <v>133</v>
      </c>
      <c r="B238" t="s">
        <v>141</v>
      </c>
      <c r="C238" t="s">
        <v>2513</v>
      </c>
      <c r="D238" t="s">
        <v>2512</v>
      </c>
      <c r="E238">
        <v>23400000</v>
      </c>
      <c r="F238">
        <v>14900000</v>
      </c>
      <c r="G238">
        <v>19300000</v>
      </c>
      <c r="H238">
        <v>26200000</v>
      </c>
      <c r="I238">
        <v>31732000</v>
      </c>
      <c r="J238">
        <v>46246000</v>
      </c>
      <c r="K238">
        <v>85617000</v>
      </c>
      <c r="L238">
        <v>47134000</v>
      </c>
      <c r="M238">
        <v>36038000</v>
      </c>
      <c r="N238">
        <v>33381000</v>
      </c>
      <c r="O238">
        <v>51318000</v>
      </c>
      <c r="P238">
        <v>27878000</v>
      </c>
      <c r="Q238">
        <v>23312000</v>
      </c>
      <c r="R238">
        <v>28687000</v>
      </c>
      <c r="S238">
        <v>49410000</v>
      </c>
      <c r="T238">
        <v>114677000</v>
      </c>
      <c r="U238">
        <v>123175000</v>
      </c>
      <c r="V238">
        <v>194068000</v>
      </c>
      <c r="W238">
        <v>133620000</v>
      </c>
      <c r="X238">
        <v>61000000</v>
      </c>
      <c r="Y238">
        <v>78878000</v>
      </c>
      <c r="Z238">
        <v>105537000</v>
      </c>
      <c r="AA238">
        <v>190925000</v>
      </c>
      <c r="AB238">
        <v>167818000</v>
      </c>
      <c r="AC238">
        <v>174342000</v>
      </c>
    </row>
    <row r="239" spans="1:30" customFormat="1" hidden="1">
      <c r="A239" t="s">
        <v>133</v>
      </c>
      <c r="B239" t="s">
        <v>141</v>
      </c>
      <c r="C239" t="s">
        <v>2511</v>
      </c>
      <c r="D239" t="s">
        <v>2510</v>
      </c>
      <c r="E239">
        <v>0</v>
      </c>
      <c r="F239">
        <v>0</v>
      </c>
      <c r="G239">
        <v>0</v>
      </c>
      <c r="H239">
        <v>0</v>
      </c>
      <c r="I239">
        <v>0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0</v>
      </c>
      <c r="T239">
        <v>0</v>
      </c>
      <c r="U239">
        <v>0</v>
      </c>
      <c r="V239">
        <v>0</v>
      </c>
      <c r="W239">
        <v>0</v>
      </c>
      <c r="X239">
        <v>0</v>
      </c>
      <c r="Y239">
        <v>5238000</v>
      </c>
      <c r="Z239">
        <v>6155000</v>
      </c>
      <c r="AA239">
        <v>9577000</v>
      </c>
      <c r="AB239">
        <v>8146000</v>
      </c>
      <c r="AC239">
        <v>8266000</v>
      </c>
    </row>
    <row r="240" spans="1:30" customFormat="1" hidden="1">
      <c r="A240" t="s">
        <v>133</v>
      </c>
      <c r="B240" t="s">
        <v>141</v>
      </c>
      <c r="C240" t="s">
        <v>2509</v>
      </c>
      <c r="D240" t="s">
        <v>2508</v>
      </c>
      <c r="E240">
        <v>442000</v>
      </c>
      <c r="F240">
        <v>439000</v>
      </c>
      <c r="G240">
        <v>433000</v>
      </c>
      <c r="H240">
        <v>429000</v>
      </c>
      <c r="I240">
        <v>564000</v>
      </c>
      <c r="J240">
        <v>1570000</v>
      </c>
      <c r="K240">
        <v>1948000</v>
      </c>
      <c r="L240">
        <v>3422000</v>
      </c>
      <c r="M240">
        <v>4833000</v>
      </c>
      <c r="N240">
        <v>6584000</v>
      </c>
      <c r="O240">
        <v>7464000</v>
      </c>
      <c r="P240">
        <v>8307000</v>
      </c>
      <c r="Q240">
        <v>10667000</v>
      </c>
      <c r="R240">
        <v>14465000</v>
      </c>
      <c r="S240">
        <v>28310000</v>
      </c>
      <c r="T240">
        <v>30379000</v>
      </c>
      <c r="U240">
        <v>32586000</v>
      </c>
      <c r="V240">
        <v>33910000</v>
      </c>
      <c r="W240">
        <v>37909000</v>
      </c>
      <c r="X240">
        <v>39659000</v>
      </c>
      <c r="Y240">
        <v>47118000</v>
      </c>
      <c r="Z240">
        <v>58791000</v>
      </c>
      <c r="AA240">
        <v>65992000</v>
      </c>
      <c r="AB240">
        <v>78133000</v>
      </c>
      <c r="AC240">
        <v>96515000</v>
      </c>
    </row>
    <row r="241" spans="1:30" customFormat="1" hidden="1">
      <c r="A241" t="s">
        <v>133</v>
      </c>
      <c r="B241" t="s">
        <v>141</v>
      </c>
      <c r="C241" t="s">
        <v>2507</v>
      </c>
      <c r="D241" t="s">
        <v>2506</v>
      </c>
      <c r="E241">
        <v>2024000</v>
      </c>
      <c r="F241">
        <v>2438000</v>
      </c>
      <c r="G241">
        <v>2431000</v>
      </c>
      <c r="H241">
        <v>7569000</v>
      </c>
      <c r="I241">
        <v>1561000</v>
      </c>
      <c r="J241">
        <v>2474000</v>
      </c>
      <c r="K241">
        <v>3445000</v>
      </c>
      <c r="L241">
        <v>5426000</v>
      </c>
      <c r="M241">
        <v>8366000</v>
      </c>
      <c r="N241">
        <v>11972000</v>
      </c>
      <c r="O241">
        <v>13872000</v>
      </c>
      <c r="P241">
        <v>20346000</v>
      </c>
      <c r="Q241">
        <v>22253000</v>
      </c>
      <c r="R241">
        <v>30014000</v>
      </c>
      <c r="S241">
        <v>47140000</v>
      </c>
      <c r="T241">
        <v>51866000</v>
      </c>
      <c r="U241">
        <v>54900000</v>
      </c>
      <c r="V241">
        <v>64010000</v>
      </c>
      <c r="W241">
        <v>75265000</v>
      </c>
      <c r="X241">
        <v>86703000</v>
      </c>
      <c r="Y241">
        <v>110425000</v>
      </c>
      <c r="Z241">
        <v>136785000</v>
      </c>
      <c r="AA241">
        <v>155722000</v>
      </c>
      <c r="AB241">
        <v>162323000</v>
      </c>
      <c r="AC241">
        <v>180320000</v>
      </c>
      <c r="AD241">
        <v>169489000</v>
      </c>
    </row>
    <row r="242" spans="1:30" customFormat="1" hidden="1">
      <c r="A242" t="s">
        <v>133</v>
      </c>
      <c r="B242" t="s">
        <v>141</v>
      </c>
      <c r="C242" t="s">
        <v>2505</v>
      </c>
      <c r="D242" t="s">
        <v>2504</v>
      </c>
      <c r="E242">
        <v>442000</v>
      </c>
      <c r="F242">
        <v>804000</v>
      </c>
      <c r="G242">
        <v>926000</v>
      </c>
      <c r="H242">
        <v>5995000</v>
      </c>
      <c r="I242">
        <v>1561000</v>
      </c>
      <c r="J242">
        <v>2474000</v>
      </c>
      <c r="K242">
        <v>3445000</v>
      </c>
      <c r="L242">
        <v>5421000</v>
      </c>
      <c r="M242">
        <v>7816000</v>
      </c>
      <c r="N242">
        <v>11634000</v>
      </c>
      <c r="O242">
        <v>13007000</v>
      </c>
      <c r="P242">
        <v>17905000</v>
      </c>
      <c r="Q242">
        <v>19950000</v>
      </c>
      <c r="R242">
        <v>27648000</v>
      </c>
      <c r="S242">
        <v>44542000</v>
      </c>
      <c r="T242">
        <v>48990000</v>
      </c>
      <c r="U242">
        <v>52888000</v>
      </c>
      <c r="V242">
        <v>57579000</v>
      </c>
      <c r="W242">
        <v>66991000</v>
      </c>
      <c r="X242">
        <v>74250000</v>
      </c>
      <c r="Y242">
        <v>84306000</v>
      </c>
      <c r="Z242">
        <v>103202000</v>
      </c>
      <c r="AA242">
        <v>112438000</v>
      </c>
      <c r="AB242">
        <v>124550000</v>
      </c>
      <c r="AC242">
        <v>148204000</v>
      </c>
    </row>
    <row r="243" spans="1:30" customFormat="1" hidden="1">
      <c r="A243" t="s">
        <v>133</v>
      </c>
      <c r="B243" t="s">
        <v>141</v>
      </c>
      <c r="C243" t="s">
        <v>2503</v>
      </c>
      <c r="D243" t="s">
        <v>2502</v>
      </c>
      <c r="E243">
        <v>26256000</v>
      </c>
      <c r="F243">
        <v>16883000</v>
      </c>
      <c r="G243">
        <v>21024000</v>
      </c>
      <c r="H243">
        <v>26082000</v>
      </c>
      <c r="I243">
        <v>25685000</v>
      </c>
      <c r="J243">
        <v>49531000</v>
      </c>
      <c r="K243">
        <v>48397000</v>
      </c>
      <c r="L243">
        <v>87473000</v>
      </c>
      <c r="M243">
        <v>113981000</v>
      </c>
      <c r="N243">
        <v>64321000</v>
      </c>
      <c r="O243">
        <v>77332000</v>
      </c>
      <c r="P243">
        <v>183572000</v>
      </c>
      <c r="Q243">
        <v>187792000</v>
      </c>
      <c r="R243">
        <v>204028000</v>
      </c>
      <c r="S243">
        <v>249084000</v>
      </c>
      <c r="T243">
        <v>256308000</v>
      </c>
      <c r="U243">
        <v>234006000</v>
      </c>
      <c r="V243">
        <v>299923000</v>
      </c>
      <c r="W243">
        <v>329441000</v>
      </c>
      <c r="X243">
        <v>343530000</v>
      </c>
      <c r="Y243">
        <v>397644000</v>
      </c>
      <c r="Z243">
        <v>457042000</v>
      </c>
      <c r="AA243">
        <v>493570000</v>
      </c>
      <c r="AB243">
        <v>514470000</v>
      </c>
      <c r="AC243">
        <v>508843000</v>
      </c>
      <c r="AD243">
        <v>507690000</v>
      </c>
    </row>
    <row r="244" spans="1:30" customFormat="1" hidden="1">
      <c r="A244" t="s">
        <v>133</v>
      </c>
      <c r="B244" t="s">
        <v>141</v>
      </c>
      <c r="C244" t="s">
        <v>2501</v>
      </c>
      <c r="D244" t="s">
        <v>2500</v>
      </c>
      <c r="E244">
        <v>0</v>
      </c>
      <c r="F244">
        <v>0</v>
      </c>
      <c r="G244">
        <v>0</v>
      </c>
      <c r="H244">
        <v>0</v>
      </c>
      <c r="I244">
        <v>0</v>
      </c>
      <c r="J244">
        <v>0</v>
      </c>
      <c r="K244">
        <v>0</v>
      </c>
      <c r="L244">
        <v>0</v>
      </c>
      <c r="M244">
        <v>10674000</v>
      </c>
      <c r="N244">
        <v>21348000</v>
      </c>
      <c r="O244">
        <v>21348000</v>
      </c>
      <c r="P244">
        <v>21348000</v>
      </c>
      <c r="Q244">
        <v>21348000</v>
      </c>
      <c r="R244">
        <v>21348000</v>
      </c>
      <c r="S244">
        <v>21348000</v>
      </c>
      <c r="T244">
        <v>20579000</v>
      </c>
      <c r="U244">
        <v>55647000</v>
      </c>
      <c r="V244">
        <v>70278000</v>
      </c>
      <c r="W244">
        <v>69253000</v>
      </c>
      <c r="X244">
        <v>74055000</v>
      </c>
      <c r="Y244">
        <v>93010000</v>
      </c>
      <c r="Z244">
        <v>126382000</v>
      </c>
      <c r="AA244">
        <v>126194000</v>
      </c>
      <c r="AB244">
        <v>125862000</v>
      </c>
      <c r="AC244">
        <v>140294000</v>
      </c>
      <c r="AD244">
        <v>86787000</v>
      </c>
    </row>
    <row r="245" spans="1:30" customFormat="1" hidden="1">
      <c r="A245" t="s">
        <v>133</v>
      </c>
      <c r="B245" t="s">
        <v>141</v>
      </c>
      <c r="C245" t="s">
        <v>2499</v>
      </c>
      <c r="D245" t="s">
        <v>2498</v>
      </c>
      <c r="E245">
        <v>4455000</v>
      </c>
      <c r="F245">
        <v>0</v>
      </c>
      <c r="G245">
        <v>0</v>
      </c>
      <c r="H245">
        <v>8624000</v>
      </c>
      <c r="I245">
        <v>11239000</v>
      </c>
      <c r="J245">
        <v>23798000</v>
      </c>
      <c r="K245">
        <v>42778000</v>
      </c>
      <c r="L245">
        <v>163965000</v>
      </c>
      <c r="M245">
        <v>231745000</v>
      </c>
      <c r="N245">
        <v>195718000</v>
      </c>
      <c r="O245">
        <v>153380000</v>
      </c>
      <c r="P245">
        <v>114876000</v>
      </c>
      <c r="Q245">
        <v>37414000</v>
      </c>
      <c r="R245">
        <v>19128000</v>
      </c>
      <c r="S245">
        <v>14462000</v>
      </c>
      <c r="T245">
        <v>24328000</v>
      </c>
      <c r="U245">
        <v>26051000</v>
      </c>
      <c r="V245">
        <v>34400000</v>
      </c>
      <c r="W245">
        <v>55286000</v>
      </c>
      <c r="X245">
        <v>55034000</v>
      </c>
      <c r="Y245">
        <v>69175000</v>
      </c>
      <c r="Z245">
        <v>101151000</v>
      </c>
      <c r="AA245">
        <v>120876000</v>
      </c>
      <c r="AB245">
        <v>119390000</v>
      </c>
      <c r="AC245">
        <v>158949000</v>
      </c>
      <c r="AD245">
        <v>203671000</v>
      </c>
    </row>
    <row r="246" spans="1:30" customFormat="1" hidden="1">
      <c r="A246" t="s">
        <v>133</v>
      </c>
      <c r="B246" t="s">
        <v>141</v>
      </c>
      <c r="C246" t="s">
        <v>2497</v>
      </c>
      <c r="D246" t="s">
        <v>2496</v>
      </c>
      <c r="E246">
        <v>0</v>
      </c>
      <c r="F246">
        <v>0</v>
      </c>
      <c r="G246">
        <v>0</v>
      </c>
      <c r="H246">
        <v>0</v>
      </c>
      <c r="I246">
        <v>0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0</v>
      </c>
      <c r="S246">
        <v>0</v>
      </c>
      <c r="T246">
        <v>0</v>
      </c>
      <c r="U246">
        <v>0</v>
      </c>
      <c r="V246">
        <v>0</v>
      </c>
      <c r="W246">
        <v>0</v>
      </c>
      <c r="X246">
        <v>0</v>
      </c>
      <c r="Y246">
        <v>0</v>
      </c>
      <c r="Z246">
        <v>4444000</v>
      </c>
      <c r="AA246">
        <v>8888000</v>
      </c>
      <c r="AB246">
        <v>8888000</v>
      </c>
      <c r="AC246">
        <v>32128000</v>
      </c>
    </row>
    <row r="247" spans="1:30" customFormat="1" hidden="1">
      <c r="A247" t="s">
        <v>133</v>
      </c>
      <c r="B247" t="s">
        <v>141</v>
      </c>
      <c r="C247" t="s">
        <v>2495</v>
      </c>
      <c r="D247" t="s">
        <v>2494</v>
      </c>
      <c r="E247">
        <v>0</v>
      </c>
      <c r="F247">
        <v>0</v>
      </c>
      <c r="G247">
        <v>0</v>
      </c>
      <c r="H247">
        <v>0</v>
      </c>
      <c r="I247">
        <v>0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0</v>
      </c>
      <c r="T247">
        <v>0</v>
      </c>
      <c r="U247">
        <v>0</v>
      </c>
      <c r="V247">
        <v>0</v>
      </c>
      <c r="W247">
        <v>0</v>
      </c>
      <c r="X247">
        <v>0</v>
      </c>
      <c r="Y247">
        <v>143874000</v>
      </c>
      <c r="Z247">
        <v>209000000</v>
      </c>
      <c r="AA247">
        <v>259000000</v>
      </c>
      <c r="AB247">
        <v>302000000</v>
      </c>
      <c r="AC247">
        <v>397300000</v>
      </c>
    </row>
    <row r="248" spans="1:30" customFormat="1" hidden="1">
      <c r="A248" t="s">
        <v>133</v>
      </c>
      <c r="B248" t="s">
        <v>141</v>
      </c>
      <c r="C248" t="s">
        <v>2493</v>
      </c>
      <c r="D248" t="s">
        <v>2492</v>
      </c>
      <c r="E248">
        <v>15717000</v>
      </c>
      <c r="F248">
        <v>15790000</v>
      </c>
      <c r="G248">
        <v>15339000</v>
      </c>
      <c r="H248">
        <v>16296000</v>
      </c>
      <c r="I248">
        <v>20425000</v>
      </c>
      <c r="J248">
        <v>8162000</v>
      </c>
      <c r="K248">
        <v>7071000</v>
      </c>
      <c r="L248">
        <v>16856000</v>
      </c>
      <c r="M248">
        <v>29317000</v>
      </c>
      <c r="N248">
        <v>42726000</v>
      </c>
      <c r="O248">
        <v>43732000</v>
      </c>
      <c r="P248">
        <v>32358000</v>
      </c>
      <c r="Q248">
        <v>28709000</v>
      </c>
      <c r="R248">
        <v>24814000</v>
      </c>
      <c r="S248">
        <v>20533000</v>
      </c>
      <c r="T248">
        <v>16147000</v>
      </c>
      <c r="U248">
        <v>11845000</v>
      </c>
      <c r="V248">
        <v>13641000</v>
      </c>
      <c r="W248">
        <v>10399000</v>
      </c>
      <c r="X248">
        <v>3083000</v>
      </c>
      <c r="Y248">
        <v>2997000</v>
      </c>
      <c r="Z248">
        <v>4401000</v>
      </c>
      <c r="AA248">
        <v>3184000</v>
      </c>
      <c r="AB248">
        <v>3444000</v>
      </c>
      <c r="AC248">
        <v>1466000</v>
      </c>
      <c r="AD248">
        <v>876000</v>
      </c>
    </row>
    <row r="249" spans="1:30" customFormat="1" hidden="1">
      <c r="A249" t="s">
        <v>133</v>
      </c>
      <c r="B249" t="s">
        <v>141</v>
      </c>
      <c r="C249" t="s">
        <v>2491</v>
      </c>
      <c r="D249" t="s">
        <v>2490</v>
      </c>
      <c r="E249">
        <v>20172000</v>
      </c>
      <c r="F249">
        <v>15790000</v>
      </c>
      <c r="G249">
        <v>15339000</v>
      </c>
      <c r="H249">
        <v>24920000</v>
      </c>
      <c r="I249">
        <v>31664000</v>
      </c>
      <c r="J249">
        <v>31960000</v>
      </c>
      <c r="K249">
        <v>49849000</v>
      </c>
      <c r="L249">
        <v>180821000</v>
      </c>
      <c r="M249">
        <v>271736000</v>
      </c>
      <c r="N249">
        <v>259792000</v>
      </c>
      <c r="O249">
        <v>218460000</v>
      </c>
      <c r="P249">
        <v>168582000</v>
      </c>
      <c r="Q249">
        <v>87471000</v>
      </c>
      <c r="R249">
        <v>65290000</v>
      </c>
      <c r="S249">
        <v>56343000</v>
      </c>
      <c r="T249">
        <v>61054000</v>
      </c>
      <c r="U249">
        <v>93543000</v>
      </c>
      <c r="V249">
        <v>118319000</v>
      </c>
      <c r="W249">
        <v>134938000</v>
      </c>
      <c r="X249">
        <v>132172000</v>
      </c>
      <c r="Y249">
        <v>165182000</v>
      </c>
      <c r="Z249">
        <v>231934000</v>
      </c>
      <c r="AA249">
        <v>250254000</v>
      </c>
      <c r="AB249">
        <v>248696000</v>
      </c>
      <c r="AC249">
        <v>300709000</v>
      </c>
      <c r="AD249">
        <v>291334000</v>
      </c>
    </row>
    <row r="250" spans="1:30" customFormat="1" hidden="1">
      <c r="A250" t="s">
        <v>133</v>
      </c>
      <c r="B250" t="s">
        <v>141</v>
      </c>
      <c r="C250" t="s">
        <v>2489</v>
      </c>
      <c r="D250" t="s">
        <v>2488</v>
      </c>
      <c r="E250">
        <v>1530189000</v>
      </c>
      <c r="F250">
        <v>1756118000</v>
      </c>
      <c r="G250">
        <v>1965246000</v>
      </c>
      <c r="H250">
        <v>1865301000</v>
      </c>
      <c r="I250">
        <v>2209358000</v>
      </c>
      <c r="J250">
        <v>2501404000</v>
      </c>
      <c r="K250">
        <v>2741218000</v>
      </c>
      <c r="L250">
        <v>1390748000</v>
      </c>
      <c r="M250">
        <v>1544845000</v>
      </c>
      <c r="N250">
        <v>1688732000</v>
      </c>
      <c r="O250">
        <v>78148000</v>
      </c>
      <c r="P250">
        <v>79120000</v>
      </c>
      <c r="Q250">
        <v>78820000</v>
      </c>
      <c r="R250">
        <v>82397000</v>
      </c>
      <c r="S250">
        <v>54015000</v>
      </c>
      <c r="T250">
        <v>74424000</v>
      </c>
      <c r="U250">
        <v>0</v>
      </c>
      <c r="V250">
        <v>0</v>
      </c>
      <c r="W250">
        <v>704000</v>
      </c>
      <c r="X250">
        <v>0</v>
      </c>
      <c r="Y250">
        <v>431000</v>
      </c>
      <c r="Z250">
        <v>0</v>
      </c>
      <c r="AA250">
        <v>0</v>
      </c>
      <c r="AB250">
        <v>24000</v>
      </c>
      <c r="AC250">
        <v>7000</v>
      </c>
    </row>
    <row r="251" spans="1:30" customFormat="1" hidden="1">
      <c r="A251" t="s">
        <v>133</v>
      </c>
      <c r="B251" t="s">
        <v>141</v>
      </c>
      <c r="C251" t="s">
        <v>2487</v>
      </c>
      <c r="D251" t="s">
        <v>2486</v>
      </c>
      <c r="F251">
        <v>225929000</v>
      </c>
      <c r="G251">
        <v>209128000</v>
      </c>
      <c r="H251">
        <v>-99945000</v>
      </c>
      <c r="I251">
        <v>344057000</v>
      </c>
      <c r="J251">
        <v>292046000</v>
      </c>
      <c r="K251">
        <v>239814000</v>
      </c>
      <c r="L251">
        <v>-1350470000</v>
      </c>
      <c r="M251">
        <v>154097000</v>
      </c>
      <c r="N251">
        <v>143887000</v>
      </c>
      <c r="O251">
        <v>-1610584000</v>
      </c>
      <c r="P251">
        <v>972000</v>
      </c>
      <c r="Q251">
        <v>-300000</v>
      </c>
      <c r="R251">
        <v>3577000</v>
      </c>
      <c r="S251">
        <v>-28382000</v>
      </c>
      <c r="T251">
        <v>20409000</v>
      </c>
      <c r="U251">
        <v>-74424000</v>
      </c>
      <c r="V251">
        <v>0</v>
      </c>
      <c r="W251">
        <v>704000</v>
      </c>
      <c r="X251">
        <v>-704000</v>
      </c>
      <c r="Y251">
        <v>431000</v>
      </c>
      <c r="Z251">
        <v>-431000</v>
      </c>
      <c r="AA251">
        <v>0</v>
      </c>
      <c r="AB251">
        <v>24000</v>
      </c>
      <c r="AC251">
        <v>-17000</v>
      </c>
    </row>
    <row r="252" spans="1:30" customFormat="1" hidden="1">
      <c r="A252" t="s">
        <v>133</v>
      </c>
      <c r="B252" t="s">
        <v>141</v>
      </c>
      <c r="C252" t="s">
        <v>2485</v>
      </c>
      <c r="D252" t="s">
        <v>2484</v>
      </c>
      <c r="E252">
        <v>859421000</v>
      </c>
      <c r="F252">
        <v>1089829000</v>
      </c>
      <c r="G252">
        <v>1408143000</v>
      </c>
      <c r="H252">
        <v>1372053000</v>
      </c>
      <c r="I252">
        <v>1715572000</v>
      </c>
      <c r="J252">
        <v>1999376000</v>
      </c>
      <c r="K252">
        <v>2238064000</v>
      </c>
      <c r="L252">
        <v>1390748000</v>
      </c>
      <c r="M252">
        <v>1542780000</v>
      </c>
      <c r="N252">
        <v>1686499000</v>
      </c>
      <c r="O252">
        <v>75823000</v>
      </c>
      <c r="P252">
        <v>76826000</v>
      </c>
      <c r="Q252">
        <v>76419000</v>
      </c>
      <c r="R252">
        <v>79859000</v>
      </c>
      <c r="S252">
        <v>51414000</v>
      </c>
      <c r="T252">
        <v>71939000</v>
      </c>
      <c r="U252">
        <v>0</v>
      </c>
      <c r="V252">
        <v>0</v>
      </c>
      <c r="W252">
        <v>704000</v>
      </c>
      <c r="X252">
        <v>0</v>
      </c>
      <c r="Y252">
        <v>431000</v>
      </c>
      <c r="Z252">
        <v>0</v>
      </c>
      <c r="AA252">
        <v>0</v>
      </c>
      <c r="AB252">
        <v>24000</v>
      </c>
      <c r="AC252">
        <v>7000</v>
      </c>
    </row>
    <row r="253" spans="1:30" customFormat="1" hidden="1">
      <c r="A253" t="s">
        <v>133</v>
      </c>
      <c r="B253" t="s">
        <v>141</v>
      </c>
      <c r="C253" t="s">
        <v>2483</v>
      </c>
      <c r="D253" t="s">
        <v>2482</v>
      </c>
      <c r="E253">
        <v>670768000</v>
      </c>
      <c r="F253">
        <v>666289000</v>
      </c>
      <c r="G253">
        <v>557103000</v>
      </c>
      <c r="H253">
        <v>493248000</v>
      </c>
      <c r="I253">
        <v>493786000</v>
      </c>
      <c r="J253">
        <v>502028000</v>
      </c>
      <c r="K253">
        <v>503154000</v>
      </c>
      <c r="L253">
        <v>0</v>
      </c>
      <c r="M253">
        <v>2065000</v>
      </c>
      <c r="N253">
        <v>2233000</v>
      </c>
      <c r="O253">
        <v>2325000</v>
      </c>
      <c r="P253">
        <v>2294000</v>
      </c>
      <c r="Q253">
        <v>2401000</v>
      </c>
      <c r="R253">
        <v>2538000</v>
      </c>
      <c r="S253">
        <v>2601000</v>
      </c>
      <c r="T253">
        <v>2485000</v>
      </c>
      <c r="U253">
        <v>0</v>
      </c>
      <c r="V253">
        <v>0</v>
      </c>
      <c r="W253">
        <v>0</v>
      </c>
      <c r="X253">
        <v>0</v>
      </c>
      <c r="Y253">
        <v>0</v>
      </c>
      <c r="Z253">
        <v>0</v>
      </c>
      <c r="AA253">
        <v>0</v>
      </c>
      <c r="AB253">
        <v>0</v>
      </c>
      <c r="AC253">
        <v>0</v>
      </c>
    </row>
    <row r="254" spans="1:30" customFormat="1" hidden="1">
      <c r="A254" t="s">
        <v>133</v>
      </c>
      <c r="B254" t="s">
        <v>141</v>
      </c>
      <c r="C254" t="s">
        <v>2481</v>
      </c>
      <c r="D254" t="s">
        <v>2480</v>
      </c>
      <c r="E254">
        <v>0</v>
      </c>
      <c r="F254">
        <v>0</v>
      </c>
      <c r="G254">
        <v>0</v>
      </c>
      <c r="H254">
        <v>19643000</v>
      </c>
      <c r="I254">
        <v>0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1631315000</v>
      </c>
      <c r="P254">
        <v>77471000</v>
      </c>
      <c r="Q254">
        <v>0</v>
      </c>
      <c r="R254">
        <v>0</v>
      </c>
      <c r="S254">
        <v>315000</v>
      </c>
      <c r="T254">
        <v>0</v>
      </c>
      <c r="U254">
        <v>0</v>
      </c>
      <c r="V254">
        <v>0</v>
      </c>
      <c r="W254">
        <v>0</v>
      </c>
      <c r="X254">
        <v>0</v>
      </c>
      <c r="Y254">
        <v>0</v>
      </c>
      <c r="Z254">
        <v>300000</v>
      </c>
      <c r="AA254">
        <v>608000</v>
      </c>
      <c r="AB254">
        <v>146000</v>
      </c>
      <c r="AC254">
        <v>0</v>
      </c>
    </row>
    <row r="255" spans="1:30" customFormat="1" hidden="1">
      <c r="A255" t="s">
        <v>133</v>
      </c>
      <c r="B255" t="s">
        <v>141</v>
      </c>
      <c r="C255" t="s">
        <v>2479</v>
      </c>
      <c r="D255" t="s">
        <v>2478</v>
      </c>
      <c r="F255">
        <v>0</v>
      </c>
      <c r="G255">
        <v>104688000</v>
      </c>
      <c r="H255">
        <v>138247000</v>
      </c>
      <c r="I255">
        <v>0</v>
      </c>
      <c r="J255">
        <v>1270000</v>
      </c>
      <c r="K255">
        <v>0</v>
      </c>
      <c r="L255">
        <v>303326000</v>
      </c>
      <c r="M255">
        <v>4803000</v>
      </c>
      <c r="N255">
        <v>0</v>
      </c>
      <c r="O255">
        <v>0</v>
      </c>
      <c r="P255">
        <v>0</v>
      </c>
      <c r="Q255">
        <v>0</v>
      </c>
      <c r="R255">
        <v>0</v>
      </c>
      <c r="S255">
        <v>0</v>
      </c>
      <c r="T255">
        <v>0</v>
      </c>
      <c r="U255">
        <v>0</v>
      </c>
      <c r="V255">
        <v>0</v>
      </c>
      <c r="W255">
        <v>0</v>
      </c>
      <c r="X255">
        <v>0</v>
      </c>
      <c r="Y255">
        <v>71000</v>
      </c>
      <c r="Z255">
        <v>51000</v>
      </c>
      <c r="AA255">
        <v>0</v>
      </c>
      <c r="AB255">
        <v>0</v>
      </c>
      <c r="AC255">
        <v>0</v>
      </c>
    </row>
    <row r="256" spans="1:30" customFormat="1" hidden="1">
      <c r="A256" t="s">
        <v>133</v>
      </c>
      <c r="B256" t="s">
        <v>141</v>
      </c>
      <c r="C256" t="s">
        <v>2477</v>
      </c>
      <c r="D256" t="s">
        <v>2476</v>
      </c>
      <c r="E256">
        <v>0</v>
      </c>
      <c r="F256">
        <v>0</v>
      </c>
      <c r="G256">
        <v>0</v>
      </c>
      <c r="H256">
        <v>49310000</v>
      </c>
      <c r="I256">
        <v>0</v>
      </c>
      <c r="J256">
        <v>1270000</v>
      </c>
      <c r="K256">
        <v>0</v>
      </c>
      <c r="L256">
        <v>0</v>
      </c>
      <c r="M256">
        <v>4803000</v>
      </c>
      <c r="N256">
        <v>0</v>
      </c>
      <c r="O256">
        <v>0</v>
      </c>
      <c r="P256">
        <v>0</v>
      </c>
      <c r="Q256">
        <v>0</v>
      </c>
      <c r="R256">
        <v>0</v>
      </c>
      <c r="S256">
        <v>0</v>
      </c>
      <c r="T256">
        <v>0</v>
      </c>
      <c r="U256">
        <v>0</v>
      </c>
      <c r="V256">
        <v>0</v>
      </c>
      <c r="W256">
        <v>0</v>
      </c>
      <c r="X256">
        <v>0</v>
      </c>
      <c r="Y256">
        <v>71000</v>
      </c>
      <c r="Z256">
        <v>51000</v>
      </c>
      <c r="AA256">
        <v>0</v>
      </c>
      <c r="AB256">
        <v>0</v>
      </c>
      <c r="AC256">
        <v>0</v>
      </c>
    </row>
    <row r="257" spans="1:29" customFormat="1" hidden="1">
      <c r="A257" t="s">
        <v>133</v>
      </c>
      <c r="B257" t="s">
        <v>141</v>
      </c>
      <c r="C257" t="s">
        <v>2475</v>
      </c>
      <c r="D257" t="s">
        <v>2474</v>
      </c>
      <c r="E257">
        <v>0</v>
      </c>
      <c r="F257">
        <v>0</v>
      </c>
      <c r="G257">
        <v>104688000</v>
      </c>
      <c r="H257">
        <v>88937000</v>
      </c>
      <c r="I257">
        <v>0</v>
      </c>
      <c r="J257">
        <v>0</v>
      </c>
      <c r="K257">
        <v>0</v>
      </c>
      <c r="L257">
        <v>303326000</v>
      </c>
      <c r="M257">
        <v>0</v>
      </c>
      <c r="N257">
        <v>0</v>
      </c>
      <c r="O257">
        <v>0</v>
      </c>
      <c r="P257">
        <v>0</v>
      </c>
      <c r="Q257">
        <v>0</v>
      </c>
      <c r="R257">
        <v>0</v>
      </c>
      <c r="S257">
        <v>0</v>
      </c>
      <c r="T257">
        <v>0</v>
      </c>
      <c r="U257">
        <v>0</v>
      </c>
      <c r="V257">
        <v>0</v>
      </c>
      <c r="W257">
        <v>0</v>
      </c>
      <c r="X257">
        <v>0</v>
      </c>
      <c r="Y257">
        <v>0</v>
      </c>
      <c r="Z257">
        <v>0</v>
      </c>
      <c r="AA257">
        <v>0</v>
      </c>
      <c r="AB257">
        <v>0</v>
      </c>
      <c r="AC257">
        <v>0</v>
      </c>
    </row>
    <row r="258" spans="1:29" customFormat="1" hidden="1">
      <c r="A258" t="s">
        <v>133</v>
      </c>
      <c r="B258" t="s">
        <v>141</v>
      </c>
      <c r="C258" t="s">
        <v>2473</v>
      </c>
      <c r="D258" t="s">
        <v>2472</v>
      </c>
      <c r="E258">
        <v>9.5680999999999994</v>
      </c>
      <c r="F258">
        <v>12.4421</v>
      </c>
      <c r="G258">
        <v>24.5943</v>
      </c>
      <c r="H258">
        <v>30.601500000000001</v>
      </c>
      <c r="I258">
        <v>26.4559</v>
      </c>
      <c r="J258">
        <v>26.296800000000001</v>
      </c>
      <c r="K258">
        <v>29.643599999999999</v>
      </c>
      <c r="L258">
        <v>27.220700000000001</v>
      </c>
      <c r="M258">
        <v>29.3858</v>
      </c>
      <c r="N258">
        <v>33.920200000000001</v>
      </c>
      <c r="O258">
        <v>36.038499999999999</v>
      </c>
      <c r="P258">
        <v>38.451799999999999</v>
      </c>
      <c r="Q258">
        <v>35.991799999999998</v>
      </c>
      <c r="R258">
        <v>28.412199999999999</v>
      </c>
      <c r="S258">
        <v>29.4498</v>
      </c>
      <c r="T258">
        <v>27.083300000000001</v>
      </c>
      <c r="U258">
        <v>28.703700000000001</v>
      </c>
      <c r="V258">
        <v>26.4389</v>
      </c>
      <c r="W258">
        <v>27.961099999999998</v>
      </c>
      <c r="X258">
        <v>27.889600000000002</v>
      </c>
      <c r="Y258">
        <v>23.1557</v>
      </c>
      <c r="Z258">
        <v>26.991900000000001</v>
      </c>
      <c r="AA258">
        <v>25.8916</v>
      </c>
      <c r="AB258">
        <v>25.310500000000001</v>
      </c>
      <c r="AC258">
        <v>24.168399999999998</v>
      </c>
    </row>
    <row r="259" spans="1:29" customFormat="1" hidden="1">
      <c r="A259" t="s">
        <v>133</v>
      </c>
      <c r="B259" t="s">
        <v>141</v>
      </c>
      <c r="C259" t="s">
        <v>2471</v>
      </c>
      <c r="D259" t="s">
        <v>2470</v>
      </c>
      <c r="E259">
        <v>9.5680999999999994</v>
      </c>
      <c r="F259">
        <v>17.6999</v>
      </c>
      <c r="G259">
        <v>28.994800000000001</v>
      </c>
      <c r="H259">
        <v>31.125599999999999</v>
      </c>
      <c r="I259">
        <v>33.855600000000003</v>
      </c>
      <c r="J259">
        <v>31.505700000000001</v>
      </c>
      <c r="K259">
        <v>33.436100000000003</v>
      </c>
      <c r="L259">
        <v>32.578099999999999</v>
      </c>
      <c r="M259">
        <v>31.147300000000001</v>
      </c>
      <c r="N259">
        <v>36.100099999999998</v>
      </c>
      <c r="O259">
        <v>36.038499999999999</v>
      </c>
      <c r="P259">
        <v>38.451799999999999</v>
      </c>
      <c r="Q259">
        <v>35.991799999999998</v>
      </c>
      <c r="R259">
        <v>28.608499999999999</v>
      </c>
      <c r="S259">
        <v>32.178600000000003</v>
      </c>
      <c r="T259">
        <v>33.539000000000001</v>
      </c>
      <c r="U259">
        <v>31.584599999999998</v>
      </c>
      <c r="V259">
        <v>28.782</v>
      </c>
      <c r="W259">
        <v>30.1633</v>
      </c>
      <c r="X259">
        <v>29.006699999999999</v>
      </c>
      <c r="Y259">
        <v>28.7698</v>
      </c>
      <c r="Z259">
        <v>29.6252</v>
      </c>
      <c r="AA259">
        <v>28.2256</v>
      </c>
      <c r="AB259">
        <v>27.5106</v>
      </c>
      <c r="AC259">
        <v>27.849399999999999</v>
      </c>
    </row>
    <row r="260" spans="1:29" customFormat="1" hidden="1">
      <c r="A260" t="s">
        <v>133</v>
      </c>
      <c r="B260" t="s">
        <v>141</v>
      </c>
      <c r="C260" t="s">
        <v>2469</v>
      </c>
      <c r="D260" t="s">
        <v>2468</v>
      </c>
      <c r="E260">
        <v>0</v>
      </c>
      <c r="F260">
        <v>3.4863</v>
      </c>
      <c r="G260">
        <v>3</v>
      </c>
      <c r="H260">
        <v>1.2999000000000001</v>
      </c>
      <c r="I260">
        <v>11.323499999999999</v>
      </c>
      <c r="J260">
        <v>7.306</v>
      </c>
      <c r="K260">
        <v>9.0571999999999999</v>
      </c>
      <c r="L260">
        <v>10.0312</v>
      </c>
      <c r="M260">
        <v>12.1653</v>
      </c>
      <c r="N260">
        <v>13.2852</v>
      </c>
      <c r="O260">
        <v>0</v>
      </c>
      <c r="P260">
        <v>0</v>
      </c>
      <c r="Q260">
        <v>0</v>
      </c>
      <c r="R260">
        <v>9.8332999999999995</v>
      </c>
      <c r="S260">
        <v>12.1729</v>
      </c>
      <c r="T260">
        <v>10.164999999999999</v>
      </c>
      <c r="U260">
        <v>14.5505</v>
      </c>
      <c r="V260">
        <v>13.090400000000001</v>
      </c>
      <c r="W260">
        <v>11.2034</v>
      </c>
      <c r="X260">
        <v>11.910399999999999</v>
      </c>
      <c r="Y260">
        <v>11.8049</v>
      </c>
      <c r="Z260">
        <v>13.498699999999999</v>
      </c>
      <c r="AA260">
        <v>13.1694</v>
      </c>
      <c r="AB260">
        <v>11.8779</v>
      </c>
      <c r="AC260">
        <v>10.1225</v>
      </c>
    </row>
    <row r="261" spans="1:29" customFormat="1" hidden="1">
      <c r="A261" t="s">
        <v>133</v>
      </c>
      <c r="B261" t="s">
        <v>141</v>
      </c>
      <c r="C261" t="s">
        <v>2467</v>
      </c>
      <c r="D261" t="s">
        <v>2466</v>
      </c>
      <c r="E261">
        <v>-87264000</v>
      </c>
      <c r="F261">
        <v>-55621000</v>
      </c>
      <c r="G261">
        <v>247381000</v>
      </c>
      <c r="H261">
        <v>-99668000</v>
      </c>
      <c r="I261">
        <v>-22678000</v>
      </c>
      <c r="J261">
        <v>-35396000</v>
      </c>
      <c r="K261">
        <v>-64899000</v>
      </c>
      <c r="L261">
        <v>38214000</v>
      </c>
      <c r="M261">
        <v>656887000</v>
      </c>
      <c r="N261">
        <v>485748000</v>
      </c>
      <c r="O261">
        <v>652207000</v>
      </c>
      <c r="P261">
        <v>562481000</v>
      </c>
      <c r="Q261">
        <v>217908000</v>
      </c>
      <c r="R261">
        <v>636935000</v>
      </c>
      <c r="S261">
        <v>675907000</v>
      </c>
      <c r="T261">
        <v>349782000</v>
      </c>
      <c r="U261">
        <v>353446000</v>
      </c>
      <c r="V261">
        <v>599067000</v>
      </c>
      <c r="W261">
        <v>776719000</v>
      </c>
      <c r="X261">
        <v>1183422000</v>
      </c>
      <c r="Y261">
        <v>1031323000</v>
      </c>
      <c r="Z261">
        <v>1356780000</v>
      </c>
      <c r="AA261">
        <v>1952046000</v>
      </c>
      <c r="AB261">
        <v>1336210000</v>
      </c>
      <c r="AC261">
        <v>1911042000</v>
      </c>
    </row>
    <row r="262" spans="1:29" customFormat="1" hidden="1">
      <c r="A262" t="s">
        <v>133</v>
      </c>
      <c r="B262" t="s">
        <v>141</v>
      </c>
      <c r="C262" t="s">
        <v>2465</v>
      </c>
      <c r="D262" t="s">
        <v>2464</v>
      </c>
      <c r="E262">
        <v>-35711000</v>
      </c>
      <c r="F262">
        <v>-54984000</v>
      </c>
      <c r="G262">
        <v>254749000</v>
      </c>
      <c r="H262">
        <v>-42515000</v>
      </c>
      <c r="I262">
        <v>-45658000</v>
      </c>
      <c r="J262">
        <v>60386000</v>
      </c>
      <c r="K262">
        <v>20718000</v>
      </c>
      <c r="L262">
        <v>149750000</v>
      </c>
      <c r="M262">
        <v>650641000</v>
      </c>
      <c r="N262">
        <v>477709000</v>
      </c>
      <c r="O262">
        <v>655161000</v>
      </c>
      <c r="P262">
        <v>562791000</v>
      </c>
      <c r="Q262">
        <v>230249000</v>
      </c>
      <c r="R262">
        <v>551256000</v>
      </c>
      <c r="S262">
        <v>499680000</v>
      </c>
      <c r="T262">
        <v>386891000</v>
      </c>
      <c r="U262">
        <v>390243000</v>
      </c>
      <c r="V262">
        <v>591413000</v>
      </c>
      <c r="W262">
        <v>772326000</v>
      </c>
      <c r="X262">
        <v>1161369000</v>
      </c>
      <c r="Y262">
        <v>1047864000</v>
      </c>
      <c r="Z262">
        <v>1354113000</v>
      </c>
      <c r="AA262">
        <v>2018334000</v>
      </c>
      <c r="AB262">
        <v>1397336000</v>
      </c>
      <c r="AC262">
        <v>1993747000</v>
      </c>
    </row>
    <row r="263" spans="1:29" customFormat="1" hidden="1">
      <c r="A263" t="s">
        <v>133</v>
      </c>
      <c r="B263" t="s">
        <v>141</v>
      </c>
      <c r="C263" t="s">
        <v>2463</v>
      </c>
      <c r="D263" t="s">
        <v>2462</v>
      </c>
      <c r="E263">
        <v>0</v>
      </c>
      <c r="F263">
        <v>0</v>
      </c>
      <c r="G263">
        <v>0</v>
      </c>
      <c r="H263">
        <v>0</v>
      </c>
      <c r="I263">
        <v>0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-16996000</v>
      </c>
      <c r="R263">
        <v>-40634000</v>
      </c>
      <c r="S263">
        <v>-40634000</v>
      </c>
      <c r="T263">
        <v>709366000</v>
      </c>
      <c r="U263">
        <v>-40634000</v>
      </c>
      <c r="V263">
        <v>-40634000</v>
      </c>
      <c r="W263">
        <v>-30634000</v>
      </c>
      <c r="X263">
        <v>-38940000</v>
      </c>
      <c r="Y263">
        <v>981292000</v>
      </c>
      <c r="Z263">
        <v>71292000</v>
      </c>
      <c r="AA263">
        <v>-18708000</v>
      </c>
      <c r="AB263">
        <v>803347000</v>
      </c>
      <c r="AC263">
        <v>-685415000</v>
      </c>
    </row>
    <row r="264" spans="1:29" customFormat="1" hidden="1">
      <c r="A264" t="s">
        <v>133</v>
      </c>
      <c r="B264" t="s">
        <v>141</v>
      </c>
      <c r="C264" t="s">
        <v>2461</v>
      </c>
      <c r="D264" t="s">
        <v>2460</v>
      </c>
      <c r="E264">
        <v>-94989000</v>
      </c>
      <c r="F264">
        <v>-77905000</v>
      </c>
      <c r="G264">
        <v>830816000</v>
      </c>
      <c r="H264">
        <v>-191191000</v>
      </c>
      <c r="I264">
        <v>94000000</v>
      </c>
      <c r="J264">
        <v>822528000</v>
      </c>
      <c r="K264">
        <v>781520000</v>
      </c>
      <c r="L264">
        <v>584570000</v>
      </c>
      <c r="M264">
        <v>297961000</v>
      </c>
      <c r="N264">
        <v>53929000</v>
      </c>
      <c r="O264">
        <v>471732000</v>
      </c>
      <c r="P264">
        <v>319735000</v>
      </c>
      <c r="Q264">
        <v>5245000</v>
      </c>
      <c r="R264">
        <v>1542485000</v>
      </c>
      <c r="S264">
        <v>2093135000</v>
      </c>
      <c r="T264">
        <v>1926109000</v>
      </c>
      <c r="U264">
        <v>666621000</v>
      </c>
      <c r="V264">
        <v>4000582000</v>
      </c>
      <c r="W264">
        <v>1637539000</v>
      </c>
      <c r="X264">
        <v>4684895000</v>
      </c>
      <c r="Y264">
        <v>7554491000</v>
      </c>
      <c r="Z264">
        <v>6867772000</v>
      </c>
      <c r="AA264">
        <v>5363939000</v>
      </c>
      <c r="AB264">
        <v>8507711000</v>
      </c>
      <c r="AC264">
        <v>9395949000</v>
      </c>
    </row>
    <row r="265" spans="1:29" customFormat="1" hidden="1">
      <c r="A265" t="s">
        <v>133</v>
      </c>
      <c r="B265" t="s">
        <v>141</v>
      </c>
      <c r="C265" t="s">
        <v>2459</v>
      </c>
      <c r="D265" t="s">
        <v>2458</v>
      </c>
      <c r="E265">
        <v>-86247000</v>
      </c>
      <c r="F265">
        <v>5614000</v>
      </c>
      <c r="G265">
        <v>387186000</v>
      </c>
      <c r="H265">
        <v>-176509000</v>
      </c>
      <c r="I265">
        <v>70632000</v>
      </c>
      <c r="J265">
        <v>414127000</v>
      </c>
      <c r="K265">
        <v>363974000</v>
      </c>
      <c r="L265">
        <v>700539000</v>
      </c>
      <c r="M265">
        <v>678687000</v>
      </c>
      <c r="N265">
        <v>41234000</v>
      </c>
      <c r="O265">
        <v>335208000</v>
      </c>
      <c r="P265">
        <v>398777000</v>
      </c>
      <c r="Q265">
        <v>17889000</v>
      </c>
      <c r="R265">
        <v>1114198000</v>
      </c>
      <c r="S265">
        <v>1286159000</v>
      </c>
      <c r="T265">
        <v>1566727000</v>
      </c>
      <c r="U265">
        <v>772375000</v>
      </c>
      <c r="V265">
        <v>1822934000</v>
      </c>
      <c r="W265">
        <v>2028805000</v>
      </c>
      <c r="X265">
        <v>3815210000</v>
      </c>
      <c r="Y265">
        <v>5829395000</v>
      </c>
      <c r="Z265">
        <v>3885411000</v>
      </c>
      <c r="AA265">
        <v>5451587000</v>
      </c>
      <c r="AB265">
        <v>6191711000</v>
      </c>
      <c r="AC265">
        <v>8543949000</v>
      </c>
    </row>
    <row r="266" spans="1:29" customFormat="1" hidden="1">
      <c r="A266" t="s">
        <v>133</v>
      </c>
      <c r="B266" t="s">
        <v>141</v>
      </c>
      <c r="C266" t="s">
        <v>2457</v>
      </c>
      <c r="D266" t="s">
        <v>2456</v>
      </c>
      <c r="E266">
        <v>0</v>
      </c>
      <c r="F266">
        <v>0</v>
      </c>
      <c r="G266">
        <v>0</v>
      </c>
      <c r="H266">
        <v>0</v>
      </c>
      <c r="I266">
        <v>0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0</v>
      </c>
      <c r="S266">
        <v>0</v>
      </c>
      <c r="T266">
        <v>0</v>
      </c>
      <c r="U266">
        <v>0</v>
      </c>
      <c r="V266">
        <v>0</v>
      </c>
      <c r="W266">
        <v>0</v>
      </c>
      <c r="X266">
        <v>0</v>
      </c>
      <c r="Y266">
        <v>1284648000</v>
      </c>
      <c r="Z266">
        <v>336000000</v>
      </c>
      <c r="AA266">
        <v>966000000</v>
      </c>
      <c r="AB266">
        <v>1054700000</v>
      </c>
      <c r="AC266">
        <v>3698500000</v>
      </c>
    </row>
    <row r="267" spans="1:29" customFormat="1" hidden="1">
      <c r="A267" t="s">
        <v>133</v>
      </c>
      <c r="B267" t="s">
        <v>141</v>
      </c>
      <c r="C267" t="s">
        <v>2455</v>
      </c>
      <c r="D267" t="s">
        <v>2454</v>
      </c>
      <c r="E267">
        <v>-86247000</v>
      </c>
      <c r="F267">
        <v>5614000</v>
      </c>
      <c r="G267">
        <v>387186000</v>
      </c>
      <c r="H267">
        <v>-176509000</v>
      </c>
      <c r="I267">
        <v>70632000</v>
      </c>
      <c r="J267">
        <v>414127000</v>
      </c>
      <c r="K267">
        <v>363974000</v>
      </c>
      <c r="L267">
        <v>700539000</v>
      </c>
      <c r="M267">
        <v>678687000</v>
      </c>
      <c r="N267">
        <v>41234000</v>
      </c>
      <c r="O267">
        <v>335208000</v>
      </c>
      <c r="P267">
        <v>398777000</v>
      </c>
      <c r="Q267">
        <v>17889000</v>
      </c>
      <c r="R267">
        <v>1114198000</v>
      </c>
      <c r="S267">
        <v>1286159000</v>
      </c>
      <c r="T267">
        <v>1566727000</v>
      </c>
      <c r="U267">
        <v>772375000</v>
      </c>
      <c r="V267">
        <v>1822934000</v>
      </c>
      <c r="W267">
        <v>2028805000</v>
      </c>
      <c r="X267">
        <v>3815210000</v>
      </c>
      <c r="Y267">
        <v>4544747000</v>
      </c>
      <c r="Z267">
        <v>3549411000</v>
      </c>
      <c r="AA267">
        <v>4485587000</v>
      </c>
      <c r="AB267">
        <v>5137011000</v>
      </c>
      <c r="AC267">
        <v>4845449000</v>
      </c>
    </row>
    <row r="268" spans="1:29" customFormat="1" hidden="1">
      <c r="A268" t="s">
        <v>133</v>
      </c>
      <c r="B268" t="s">
        <v>141</v>
      </c>
      <c r="C268" t="s">
        <v>2453</v>
      </c>
      <c r="D268" t="s">
        <v>2452</v>
      </c>
      <c r="E268">
        <v>-3990000</v>
      </c>
      <c r="F268">
        <v>-73980000</v>
      </c>
      <c r="G268">
        <v>443630000</v>
      </c>
      <c r="H268">
        <v>-16000000</v>
      </c>
      <c r="I268">
        <v>-149740000</v>
      </c>
      <c r="J268">
        <v>316760000</v>
      </c>
      <c r="K268">
        <v>242170000</v>
      </c>
      <c r="L268">
        <v>-61930000</v>
      </c>
      <c r="M268">
        <v>-302820000</v>
      </c>
      <c r="N268">
        <v>38890000</v>
      </c>
      <c r="O268">
        <v>157770000</v>
      </c>
      <c r="P268">
        <v>-140880000</v>
      </c>
      <c r="Q268">
        <v>1530000</v>
      </c>
      <c r="R268">
        <v>501510000</v>
      </c>
      <c r="S268">
        <v>880079000</v>
      </c>
      <c r="T268">
        <v>412921000</v>
      </c>
      <c r="U268">
        <v>-73000000</v>
      </c>
      <c r="V268">
        <v>2203000000</v>
      </c>
      <c r="W268">
        <v>-352000000</v>
      </c>
      <c r="X268">
        <v>908000000</v>
      </c>
      <c r="Y268">
        <v>1763000000</v>
      </c>
      <c r="Z268">
        <v>3015000000</v>
      </c>
      <c r="AA268">
        <v>-75000000</v>
      </c>
      <c r="AB268">
        <v>2316000000</v>
      </c>
      <c r="AC268">
        <v>852000000</v>
      </c>
    </row>
    <row r="269" spans="1:29" customFormat="1" hidden="1">
      <c r="A269" t="s">
        <v>133</v>
      </c>
      <c r="B269" t="s">
        <v>141</v>
      </c>
      <c r="C269" t="s">
        <v>2451</v>
      </c>
      <c r="D269" t="s">
        <v>2450</v>
      </c>
      <c r="U269">
        <v>780000</v>
      </c>
      <c r="V269">
        <v>640000</v>
      </c>
      <c r="W269">
        <v>950000</v>
      </c>
      <c r="X269">
        <v>900000</v>
      </c>
      <c r="Y269">
        <v>840000</v>
      </c>
      <c r="Z269">
        <v>650000</v>
      </c>
      <c r="AA269">
        <v>680000</v>
      </c>
      <c r="AB269">
        <v>590000</v>
      </c>
      <c r="AC269">
        <v>410000</v>
      </c>
    </row>
    <row r="270" spans="1:29" customFormat="1" hidden="1">
      <c r="A270" t="s">
        <v>133</v>
      </c>
      <c r="B270" t="s">
        <v>141</v>
      </c>
      <c r="C270" t="s">
        <v>2449</v>
      </c>
      <c r="D270" t="s">
        <v>2448</v>
      </c>
      <c r="H270">
        <v>970000</v>
      </c>
      <c r="I270">
        <v>1230000</v>
      </c>
      <c r="J270">
        <v>2370000</v>
      </c>
      <c r="K270">
        <v>2590000</v>
      </c>
      <c r="L270">
        <v>3220000</v>
      </c>
      <c r="M270">
        <v>4460000</v>
      </c>
      <c r="N270">
        <v>6610000</v>
      </c>
      <c r="O270">
        <v>7750000</v>
      </c>
      <c r="P270">
        <v>9650000</v>
      </c>
      <c r="Q270">
        <v>9990000</v>
      </c>
      <c r="R270">
        <v>5470000</v>
      </c>
      <c r="S270">
        <v>5620000</v>
      </c>
      <c r="T270">
        <v>7200000</v>
      </c>
      <c r="U270">
        <v>6130000</v>
      </c>
      <c r="V270">
        <v>10120000</v>
      </c>
      <c r="W270">
        <v>10130000</v>
      </c>
      <c r="X270">
        <v>14690000</v>
      </c>
      <c r="Y270">
        <v>15390000</v>
      </c>
      <c r="Z270">
        <v>23720000</v>
      </c>
      <c r="AA270">
        <v>19430000</v>
      </c>
      <c r="AB270">
        <v>20170000</v>
      </c>
      <c r="AC270">
        <v>22170000</v>
      </c>
    </row>
    <row r="271" spans="1:29" customFormat="1" hidden="1">
      <c r="A271" t="s">
        <v>133</v>
      </c>
      <c r="B271" t="s">
        <v>141</v>
      </c>
      <c r="C271" t="s">
        <v>2447</v>
      </c>
      <c r="D271" t="s">
        <v>2446</v>
      </c>
      <c r="E271">
        <v>-4752000</v>
      </c>
      <c r="F271">
        <v>-9539000</v>
      </c>
      <c r="G271">
        <v>0</v>
      </c>
      <c r="H271">
        <v>-60242000</v>
      </c>
      <c r="I271">
        <v>86497000</v>
      </c>
      <c r="J271">
        <v>91641000</v>
      </c>
      <c r="K271">
        <v>175376000</v>
      </c>
      <c r="L271">
        <v>0</v>
      </c>
      <c r="M271">
        <v>0</v>
      </c>
      <c r="N271">
        <v>0</v>
      </c>
      <c r="O271">
        <v>-15934000</v>
      </c>
      <c r="P271">
        <v>66965000</v>
      </c>
      <c r="Q271">
        <v>-8960000</v>
      </c>
      <c r="R271">
        <v>-67590000</v>
      </c>
      <c r="S271">
        <v>-71611000</v>
      </c>
      <c r="T271">
        <v>-53539000</v>
      </c>
      <c r="U271">
        <v>-32754000</v>
      </c>
      <c r="V271">
        <v>-25352000</v>
      </c>
      <c r="W271">
        <v>-39266000</v>
      </c>
      <c r="X271">
        <v>-38315000</v>
      </c>
      <c r="Y271">
        <v>-37904000</v>
      </c>
      <c r="Z271">
        <v>-32639000</v>
      </c>
      <c r="AA271">
        <v>-12648000</v>
      </c>
      <c r="AB271">
        <v>0</v>
      </c>
      <c r="AC271">
        <v>0</v>
      </c>
    </row>
    <row r="272" spans="1:29" customFormat="1" hidden="1">
      <c r="A272" t="s">
        <v>133</v>
      </c>
      <c r="B272" t="s">
        <v>141</v>
      </c>
      <c r="C272" t="s">
        <v>2445</v>
      </c>
      <c r="D272" t="s">
        <v>2444</v>
      </c>
      <c r="E272">
        <v>0</v>
      </c>
      <c r="F272">
        <v>0</v>
      </c>
      <c r="G272">
        <v>0</v>
      </c>
      <c r="H272">
        <v>61560000</v>
      </c>
      <c r="I272">
        <v>86611000</v>
      </c>
      <c r="J272">
        <v>0</v>
      </c>
      <c r="K272">
        <v>0</v>
      </c>
      <c r="L272">
        <v>-54039000</v>
      </c>
      <c r="M272">
        <v>-77906000</v>
      </c>
      <c r="N272">
        <v>-26195000</v>
      </c>
      <c r="O272">
        <v>-5312000</v>
      </c>
      <c r="P272">
        <v>-5127000</v>
      </c>
      <c r="Q272">
        <v>-5214000</v>
      </c>
      <c r="R272">
        <v>-5633000</v>
      </c>
      <c r="S272">
        <v>-1492000</v>
      </c>
      <c r="T272">
        <v>0</v>
      </c>
      <c r="U272">
        <v>0</v>
      </c>
      <c r="V272">
        <v>0</v>
      </c>
      <c r="W272">
        <v>0</v>
      </c>
      <c r="X272">
        <v>0</v>
      </c>
      <c r="Y272">
        <v>0</v>
      </c>
      <c r="Z272">
        <v>0</v>
      </c>
      <c r="AA272">
        <v>0</v>
      </c>
      <c r="AB272">
        <v>0</v>
      </c>
      <c r="AC272">
        <v>0</v>
      </c>
    </row>
    <row r="273" spans="1:29" customFormat="1" hidden="1">
      <c r="A273" t="s">
        <v>133</v>
      </c>
      <c r="B273" t="s">
        <v>141</v>
      </c>
      <c r="C273" t="s">
        <v>2443</v>
      </c>
      <c r="D273" t="s">
        <v>2442</v>
      </c>
      <c r="E273">
        <v>0</v>
      </c>
      <c r="F273">
        <v>0</v>
      </c>
      <c r="G273">
        <v>0</v>
      </c>
      <c r="H273">
        <v>0</v>
      </c>
      <c r="I273">
        <v>0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0</v>
      </c>
      <c r="P273">
        <v>0</v>
      </c>
      <c r="Q273">
        <v>0</v>
      </c>
      <c r="R273">
        <v>0</v>
      </c>
      <c r="S273">
        <v>0</v>
      </c>
      <c r="T273">
        <v>0</v>
      </c>
      <c r="U273">
        <v>0</v>
      </c>
      <c r="V273">
        <v>0</v>
      </c>
      <c r="W273">
        <v>0</v>
      </c>
      <c r="X273">
        <v>0</v>
      </c>
      <c r="Y273">
        <v>700000000</v>
      </c>
      <c r="Z273">
        <v>94282000</v>
      </c>
      <c r="AA273">
        <v>189308000</v>
      </c>
      <c r="AB273">
        <v>114629000</v>
      </c>
      <c r="AC273">
        <v>101113000</v>
      </c>
    </row>
    <row r="274" spans="1:29" customFormat="1" hidden="1">
      <c r="A274" t="s">
        <v>133</v>
      </c>
      <c r="B274" t="s">
        <v>141</v>
      </c>
      <c r="C274" t="s">
        <v>2441</v>
      </c>
      <c r="D274" t="s">
        <v>2440</v>
      </c>
      <c r="E274">
        <v>-596000</v>
      </c>
      <c r="F274">
        <v>-596000</v>
      </c>
      <c r="G274">
        <v>-596000</v>
      </c>
      <c r="H274">
        <v>-596000</v>
      </c>
      <c r="I274">
        <v>125202000</v>
      </c>
      <c r="J274">
        <v>46450000</v>
      </c>
      <c r="K274">
        <v>188044000</v>
      </c>
      <c r="L274">
        <v>180200000</v>
      </c>
      <c r="M274">
        <v>253063000</v>
      </c>
      <c r="N274">
        <v>156100000</v>
      </c>
      <c r="O274">
        <v>172513000</v>
      </c>
      <c r="P274">
        <v>276678000</v>
      </c>
      <c r="Q274">
        <v>258900000</v>
      </c>
      <c r="R274">
        <v>565184000</v>
      </c>
      <c r="S274">
        <v>435733000</v>
      </c>
      <c r="T274">
        <v>377700000</v>
      </c>
      <c r="U274">
        <v>317428000</v>
      </c>
      <c r="V274">
        <v>718102000</v>
      </c>
      <c r="W274">
        <v>555068000</v>
      </c>
      <c r="X274">
        <v>1158583000</v>
      </c>
      <c r="Y274">
        <v>800942000</v>
      </c>
      <c r="Z274">
        <v>987664000</v>
      </c>
      <c r="AA274">
        <v>1095514000</v>
      </c>
      <c r="AB274">
        <v>1188635000</v>
      </c>
      <c r="AC274">
        <v>1277846000</v>
      </c>
    </row>
    <row r="275" spans="1:29" customFormat="1" hidden="1">
      <c r="A275" t="s">
        <v>133</v>
      </c>
      <c r="B275" t="s">
        <v>141</v>
      </c>
      <c r="C275" t="s">
        <v>2439</v>
      </c>
      <c r="D275" t="s">
        <v>2438</v>
      </c>
      <c r="E275">
        <v>1058000</v>
      </c>
      <c r="F275">
        <v>11276000</v>
      </c>
      <c r="G275">
        <v>158000</v>
      </c>
      <c r="H275">
        <v>-40133000</v>
      </c>
      <c r="I275">
        <v>122657000</v>
      </c>
      <c r="J275">
        <v>93511000</v>
      </c>
      <c r="K275">
        <v>211993000</v>
      </c>
      <c r="L275">
        <v>339695000</v>
      </c>
      <c r="M275">
        <v>387403000</v>
      </c>
      <c r="N275">
        <v>336488000</v>
      </c>
      <c r="O275">
        <v>389039000</v>
      </c>
      <c r="P275">
        <v>429669000</v>
      </c>
      <c r="Q275">
        <v>461819000</v>
      </c>
      <c r="R275">
        <v>777034000</v>
      </c>
      <c r="S275">
        <v>611131000</v>
      </c>
      <c r="T275">
        <v>607545000</v>
      </c>
      <c r="U275">
        <v>505496000</v>
      </c>
      <c r="V275">
        <v>951774000</v>
      </c>
      <c r="W275">
        <v>837780000</v>
      </c>
      <c r="X275">
        <v>2233239000</v>
      </c>
      <c r="Y275">
        <v>1908799000</v>
      </c>
      <c r="Z275">
        <v>1821171000</v>
      </c>
      <c r="AA275">
        <v>1735478000</v>
      </c>
      <c r="AB275">
        <v>2122947000</v>
      </c>
      <c r="AC275">
        <v>2089505000</v>
      </c>
    </row>
    <row r="276" spans="1:29" customFormat="1" hidden="1">
      <c r="A276" t="s">
        <v>133</v>
      </c>
      <c r="B276" t="s">
        <v>141</v>
      </c>
      <c r="C276" t="s">
        <v>2437</v>
      </c>
      <c r="D276" t="s">
        <v>2436</v>
      </c>
      <c r="E276">
        <v>-2787000</v>
      </c>
      <c r="F276">
        <v>11742000</v>
      </c>
      <c r="G276">
        <v>-2912000</v>
      </c>
      <c r="H276">
        <v>-11106000</v>
      </c>
      <c r="I276">
        <v>122657000</v>
      </c>
      <c r="J276">
        <v>93511000</v>
      </c>
      <c r="K276">
        <v>211993000</v>
      </c>
      <c r="L276">
        <v>331273000</v>
      </c>
      <c r="M276">
        <v>378725000</v>
      </c>
      <c r="N276">
        <v>332167000</v>
      </c>
      <c r="O276">
        <v>361239000</v>
      </c>
      <c r="P276">
        <v>424954000</v>
      </c>
      <c r="Q276">
        <v>439960000</v>
      </c>
      <c r="R276">
        <v>779354000</v>
      </c>
      <c r="S276">
        <v>614838000</v>
      </c>
      <c r="T276">
        <v>612273000</v>
      </c>
      <c r="U276">
        <v>481223000</v>
      </c>
      <c r="V276">
        <v>904826000</v>
      </c>
      <c r="W276">
        <v>779889000</v>
      </c>
      <c r="X276">
        <v>1563955000</v>
      </c>
      <c r="Y276">
        <v>984638000</v>
      </c>
      <c r="Z276">
        <v>1297558000</v>
      </c>
      <c r="AA276">
        <v>1317438000</v>
      </c>
      <c r="AB276">
        <v>1485561000</v>
      </c>
      <c r="AC276">
        <v>1623283000</v>
      </c>
    </row>
    <row r="277" spans="1:29" customFormat="1" hidden="1">
      <c r="A277" t="s">
        <v>133</v>
      </c>
      <c r="B277" t="s">
        <v>141</v>
      </c>
      <c r="C277" t="s">
        <v>2435</v>
      </c>
      <c r="D277" t="s">
        <v>2434</v>
      </c>
      <c r="E277">
        <v>1809000</v>
      </c>
      <c r="F277">
        <v>12338000</v>
      </c>
      <c r="G277">
        <v>754000</v>
      </c>
      <c r="H277">
        <v>-29845000</v>
      </c>
      <c r="I277">
        <v>-2918000</v>
      </c>
      <c r="J277">
        <v>1348000</v>
      </c>
      <c r="K277">
        <v>-810000</v>
      </c>
      <c r="L277">
        <v>15882000</v>
      </c>
      <c r="M277">
        <v>16658000</v>
      </c>
      <c r="N277">
        <v>19201000</v>
      </c>
      <c r="O277">
        <v>21261000</v>
      </c>
      <c r="P277">
        <v>14119000</v>
      </c>
      <c r="Q277">
        <v>7810000</v>
      </c>
      <c r="R277">
        <v>2392000</v>
      </c>
      <c r="S277">
        <v>2796000</v>
      </c>
      <c r="T277">
        <v>14478000</v>
      </c>
      <c r="U277">
        <v>18978000</v>
      </c>
      <c r="V277">
        <v>26928000</v>
      </c>
      <c r="W277">
        <v>70384000</v>
      </c>
      <c r="X277">
        <v>35003000</v>
      </c>
      <c r="Y277">
        <v>66122000</v>
      </c>
      <c r="Z277">
        <v>40611000</v>
      </c>
      <c r="AA277">
        <v>-31254000</v>
      </c>
      <c r="AB277">
        <v>-18301000</v>
      </c>
      <c r="AC277">
        <v>-11179000</v>
      </c>
    </row>
    <row r="278" spans="1:29" customFormat="1" hidden="1">
      <c r="A278" t="s">
        <v>133</v>
      </c>
      <c r="B278" t="s">
        <v>141</v>
      </c>
      <c r="C278" t="s">
        <v>2433</v>
      </c>
      <c r="D278" t="s">
        <v>2432</v>
      </c>
      <c r="E278">
        <v>0</v>
      </c>
      <c r="F278">
        <v>0</v>
      </c>
      <c r="G278">
        <v>0</v>
      </c>
      <c r="H278">
        <v>0</v>
      </c>
      <c r="I278">
        <v>0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0</v>
      </c>
      <c r="P278">
        <v>0</v>
      </c>
      <c r="Q278">
        <v>0</v>
      </c>
      <c r="R278">
        <v>0</v>
      </c>
      <c r="S278">
        <v>0</v>
      </c>
      <c r="T278">
        <v>0</v>
      </c>
      <c r="U278">
        <v>0</v>
      </c>
      <c r="V278">
        <v>0</v>
      </c>
      <c r="W278">
        <v>0</v>
      </c>
      <c r="X278">
        <v>0</v>
      </c>
      <c r="Y278">
        <v>0</v>
      </c>
      <c r="Z278">
        <v>0</v>
      </c>
      <c r="AA278">
        <v>0</v>
      </c>
      <c r="AB278">
        <v>0</v>
      </c>
      <c r="AC278">
        <v>0</v>
      </c>
    </row>
    <row r="279" spans="1:29" customFormat="1" hidden="1">
      <c r="A279" t="s">
        <v>133</v>
      </c>
      <c r="B279" t="s">
        <v>141</v>
      </c>
      <c r="C279" t="s">
        <v>2431</v>
      </c>
      <c r="D279" t="s">
        <v>2430</v>
      </c>
      <c r="E279">
        <v>0</v>
      </c>
      <c r="F279">
        <v>0</v>
      </c>
      <c r="G279">
        <v>0</v>
      </c>
      <c r="H279">
        <v>0</v>
      </c>
      <c r="I279">
        <v>0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0</v>
      </c>
      <c r="P279">
        <v>-15259300</v>
      </c>
      <c r="Q279">
        <v>-994400</v>
      </c>
      <c r="R279">
        <v>-10959600</v>
      </c>
      <c r="S279">
        <v>-14297900</v>
      </c>
      <c r="T279">
        <v>-3516427.29</v>
      </c>
      <c r="U279">
        <v>6411132</v>
      </c>
      <c r="V279">
        <v>9257591.3100000005</v>
      </c>
      <c r="W279">
        <v>-8108961.2400000002</v>
      </c>
      <c r="X279">
        <v>59992280.240000002</v>
      </c>
      <c r="Y279">
        <v>44490179.469999999</v>
      </c>
      <c r="Z279">
        <v>28750612.59</v>
      </c>
      <c r="AA279">
        <v>59254787.509999998</v>
      </c>
      <c r="AB279">
        <v>-49158902</v>
      </c>
      <c r="AC279">
        <v>-50314901</v>
      </c>
    </row>
    <row r="280" spans="1:29" customFormat="1" hidden="1">
      <c r="A280" t="s">
        <v>133</v>
      </c>
      <c r="B280" t="s">
        <v>141</v>
      </c>
      <c r="C280" t="s">
        <v>2429</v>
      </c>
      <c r="D280" t="s">
        <v>2428</v>
      </c>
      <c r="E280">
        <v>-86206000</v>
      </c>
      <c r="F280">
        <v>-44345000</v>
      </c>
      <c r="G280">
        <v>247539000</v>
      </c>
      <c r="H280">
        <v>-139801000</v>
      </c>
      <c r="I280">
        <v>99979000</v>
      </c>
      <c r="J280">
        <v>58115000</v>
      </c>
      <c r="K280">
        <v>147094000</v>
      </c>
      <c r="L280">
        <v>377909000</v>
      </c>
      <c r="M280">
        <v>1044290000</v>
      </c>
      <c r="N280">
        <v>822236000</v>
      </c>
      <c r="O280">
        <v>1041246000</v>
      </c>
      <c r="P280">
        <v>992150000</v>
      </c>
      <c r="Q280">
        <v>679727000</v>
      </c>
      <c r="R280">
        <v>1413969000</v>
      </c>
      <c r="S280">
        <v>1287038000</v>
      </c>
      <c r="T280">
        <v>957327000</v>
      </c>
      <c r="U280">
        <v>858942000</v>
      </c>
      <c r="V280">
        <v>1550841000</v>
      </c>
      <c r="W280">
        <v>1614499000</v>
      </c>
      <c r="X280">
        <v>3416661000</v>
      </c>
      <c r="Y280">
        <v>2940122000</v>
      </c>
      <c r="Z280">
        <v>3177951000</v>
      </c>
      <c r="AA280">
        <v>3687524000</v>
      </c>
      <c r="AB280">
        <v>3459157000</v>
      </c>
      <c r="AC280">
        <v>4000547000</v>
      </c>
    </row>
    <row r="281" spans="1:29" customFormat="1" hidden="1">
      <c r="A281" t="s">
        <v>133</v>
      </c>
      <c r="B281" t="s">
        <v>141</v>
      </c>
      <c r="C281" t="s">
        <v>2427</v>
      </c>
      <c r="D281" t="s">
        <v>2426</v>
      </c>
      <c r="E281">
        <v>0</v>
      </c>
      <c r="F281">
        <v>0</v>
      </c>
      <c r="G281">
        <v>0</v>
      </c>
      <c r="H281">
        <v>0</v>
      </c>
      <c r="I281">
        <v>0</v>
      </c>
      <c r="J281">
        <v>0</v>
      </c>
      <c r="K281">
        <v>0</v>
      </c>
      <c r="L281">
        <v>0</v>
      </c>
      <c r="M281">
        <v>0</v>
      </c>
      <c r="N281">
        <v>0</v>
      </c>
      <c r="O281">
        <v>0</v>
      </c>
      <c r="P281">
        <v>0</v>
      </c>
      <c r="Q281">
        <v>-16996000</v>
      </c>
      <c r="R281">
        <v>-40634000</v>
      </c>
      <c r="S281">
        <v>-40634000</v>
      </c>
      <c r="T281">
        <v>709366000</v>
      </c>
      <c r="U281">
        <v>-40634000</v>
      </c>
      <c r="V281">
        <v>-40634000</v>
      </c>
      <c r="W281">
        <v>-30634000</v>
      </c>
      <c r="X281">
        <v>-38940000</v>
      </c>
      <c r="Y281">
        <v>981292000</v>
      </c>
      <c r="Z281">
        <v>-18708000</v>
      </c>
      <c r="AA281">
        <v>-18708000</v>
      </c>
      <c r="AB281">
        <v>603347000</v>
      </c>
      <c r="AC281">
        <v>-685415000</v>
      </c>
    </row>
    <row r="282" spans="1:29" customFormat="1" hidden="1">
      <c r="A282" t="s">
        <v>133</v>
      </c>
      <c r="B282" t="s">
        <v>141</v>
      </c>
      <c r="C282" t="s">
        <v>2425</v>
      </c>
      <c r="D282" t="s">
        <v>2424</v>
      </c>
      <c r="E282">
        <v>0</v>
      </c>
      <c r="F282">
        <v>0</v>
      </c>
      <c r="G282">
        <v>0</v>
      </c>
      <c r="H282">
        <v>0</v>
      </c>
      <c r="I282">
        <v>93528000</v>
      </c>
      <c r="J282">
        <v>388516000</v>
      </c>
      <c r="K282">
        <v>200928000</v>
      </c>
      <c r="L282">
        <v>-122662000</v>
      </c>
      <c r="M282">
        <v>-378265000</v>
      </c>
      <c r="N282">
        <v>-813029000</v>
      </c>
      <c r="O282">
        <v>-607993000</v>
      </c>
      <c r="P282">
        <v>-560757000</v>
      </c>
      <c r="Q282">
        <v>-568747000</v>
      </c>
      <c r="R282">
        <v>-171871000</v>
      </c>
      <c r="S282">
        <v>123144000</v>
      </c>
      <c r="T282">
        <v>-21673000</v>
      </c>
      <c r="U282">
        <v>23064000</v>
      </c>
      <c r="V282">
        <v>381591000</v>
      </c>
      <c r="W282">
        <v>503480000</v>
      </c>
      <c r="X282">
        <v>485777000</v>
      </c>
      <c r="Y282">
        <v>681574000</v>
      </c>
      <c r="Z282">
        <v>419673000</v>
      </c>
      <c r="AA282">
        <v>840514000</v>
      </c>
      <c r="AB282">
        <v>1101637000</v>
      </c>
      <c r="AC282">
        <v>1549850000</v>
      </c>
    </row>
    <row r="283" spans="1:29" customFormat="1" hidden="1">
      <c r="A283" t="s">
        <v>133</v>
      </c>
      <c r="B283" t="s">
        <v>141</v>
      </c>
      <c r="C283" t="s">
        <v>2423</v>
      </c>
      <c r="D283" t="s">
        <v>2422</v>
      </c>
      <c r="E283">
        <v>-41000</v>
      </c>
      <c r="F283">
        <v>49959000</v>
      </c>
      <c r="G283">
        <v>139647000</v>
      </c>
      <c r="H283">
        <v>-36708000</v>
      </c>
      <c r="I283">
        <v>-29347000</v>
      </c>
      <c r="J283">
        <v>356012000</v>
      </c>
      <c r="K283">
        <v>216880000</v>
      </c>
      <c r="L283">
        <v>322630000</v>
      </c>
      <c r="M283">
        <v>-365603000</v>
      </c>
      <c r="N283">
        <v>-781002000</v>
      </c>
      <c r="O283">
        <v>-706038000</v>
      </c>
      <c r="P283">
        <v>-593373000</v>
      </c>
      <c r="Q283">
        <v>-644842000</v>
      </c>
      <c r="R283">
        <v>-259137000</v>
      </c>
      <c r="S283">
        <v>39755000</v>
      </c>
      <c r="T283">
        <v>-99966000</v>
      </c>
      <c r="U283">
        <v>-45933000</v>
      </c>
      <c r="V283">
        <v>312727000</v>
      </c>
      <c r="W283">
        <v>444940000</v>
      </c>
      <c r="X283">
        <v>437489000</v>
      </c>
      <c r="Y283">
        <v>1907981000</v>
      </c>
      <c r="Z283">
        <v>636168000</v>
      </c>
      <c r="AA283">
        <v>1782771000</v>
      </c>
      <c r="AB283">
        <v>1929207000</v>
      </c>
      <c r="AC283">
        <v>5228817000</v>
      </c>
    </row>
    <row r="284" spans="1:29" customFormat="1" hidden="1">
      <c r="A284" t="s">
        <v>133</v>
      </c>
      <c r="B284" t="s">
        <v>141</v>
      </c>
      <c r="C284" t="s">
        <v>2421</v>
      </c>
      <c r="D284" t="s">
        <v>2420</v>
      </c>
      <c r="E284">
        <v>0</v>
      </c>
      <c r="F284">
        <v>0</v>
      </c>
      <c r="G284">
        <v>0</v>
      </c>
      <c r="H284">
        <v>0</v>
      </c>
      <c r="I284">
        <v>0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0</v>
      </c>
      <c r="P284">
        <v>0</v>
      </c>
      <c r="Q284">
        <v>0</v>
      </c>
      <c r="R284">
        <v>0</v>
      </c>
      <c r="S284">
        <v>0</v>
      </c>
      <c r="T284">
        <v>0</v>
      </c>
      <c r="U284">
        <v>0</v>
      </c>
      <c r="V284">
        <v>0</v>
      </c>
      <c r="W284">
        <v>0</v>
      </c>
      <c r="X284">
        <v>0</v>
      </c>
      <c r="Y284">
        <v>0</v>
      </c>
      <c r="Z284">
        <v>90000000</v>
      </c>
      <c r="AA284">
        <v>0</v>
      </c>
      <c r="AB284">
        <v>200000000</v>
      </c>
      <c r="AC284">
        <v>0</v>
      </c>
    </row>
    <row r="285" spans="1:29" customFormat="1" hidden="1">
      <c r="A285" t="s">
        <v>133</v>
      </c>
      <c r="B285" t="s">
        <v>141</v>
      </c>
      <c r="C285" t="s">
        <v>2419</v>
      </c>
      <c r="D285" t="s">
        <v>2418</v>
      </c>
      <c r="E285">
        <v>0</v>
      </c>
      <c r="F285">
        <v>0</v>
      </c>
      <c r="G285">
        <v>0</v>
      </c>
      <c r="H285">
        <v>0</v>
      </c>
      <c r="I285">
        <v>0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0</v>
      </c>
      <c r="P285">
        <v>0</v>
      </c>
      <c r="Q285">
        <v>0</v>
      </c>
      <c r="R285">
        <v>0</v>
      </c>
      <c r="S285">
        <v>0</v>
      </c>
      <c r="T285">
        <v>0</v>
      </c>
      <c r="U285">
        <v>0</v>
      </c>
      <c r="V285">
        <v>0</v>
      </c>
      <c r="W285">
        <v>0</v>
      </c>
      <c r="X285">
        <v>0</v>
      </c>
      <c r="Y285">
        <v>1284648000</v>
      </c>
      <c r="Z285">
        <v>246000000</v>
      </c>
      <c r="AA285">
        <v>966000000</v>
      </c>
      <c r="AB285">
        <v>854700000</v>
      </c>
      <c r="AC285">
        <v>3698500000</v>
      </c>
    </row>
    <row r="286" spans="1:29" customFormat="1" hidden="1">
      <c r="A286" t="s">
        <v>133</v>
      </c>
      <c r="B286" t="s">
        <v>141</v>
      </c>
      <c r="C286" t="s">
        <v>2417</v>
      </c>
      <c r="D286" t="s">
        <v>2416</v>
      </c>
      <c r="E286">
        <v>-41000</v>
      </c>
      <c r="F286">
        <v>49959000</v>
      </c>
      <c r="G286">
        <v>139647000</v>
      </c>
      <c r="H286">
        <v>-36708000</v>
      </c>
      <c r="I286">
        <v>-122875000</v>
      </c>
      <c r="J286">
        <v>-32504000</v>
      </c>
      <c r="K286">
        <v>15952000</v>
      </c>
      <c r="L286">
        <v>445292000</v>
      </c>
      <c r="M286">
        <v>12662000</v>
      </c>
      <c r="N286">
        <v>32027000</v>
      </c>
      <c r="O286">
        <v>-98045000</v>
      </c>
      <c r="P286">
        <v>-32616000</v>
      </c>
      <c r="Q286">
        <v>-76095000</v>
      </c>
      <c r="R286">
        <v>-87266000</v>
      </c>
      <c r="S286">
        <v>-83389000</v>
      </c>
      <c r="T286">
        <v>-78293000</v>
      </c>
      <c r="U286">
        <v>-68997000</v>
      </c>
      <c r="V286">
        <v>-68864000</v>
      </c>
      <c r="W286">
        <v>-58540000</v>
      </c>
      <c r="X286">
        <v>-48288000</v>
      </c>
      <c r="Y286">
        <v>-58241000</v>
      </c>
      <c r="Z286">
        <v>-29505000</v>
      </c>
      <c r="AA286">
        <v>-23743000</v>
      </c>
      <c r="AB286">
        <v>-27130000</v>
      </c>
      <c r="AC286">
        <v>-19533000</v>
      </c>
    </row>
    <row r="287" spans="1:29" customFormat="1" hidden="1">
      <c r="A287" t="s">
        <v>133</v>
      </c>
      <c r="B287" t="s">
        <v>141</v>
      </c>
      <c r="C287" t="s">
        <v>2415</v>
      </c>
      <c r="D287" t="s">
        <v>2414</v>
      </c>
      <c r="E287">
        <v>-41000</v>
      </c>
      <c r="F287">
        <v>49959000</v>
      </c>
      <c r="G287">
        <v>139647000</v>
      </c>
      <c r="H287">
        <v>-36708000</v>
      </c>
      <c r="I287">
        <v>-29347000</v>
      </c>
      <c r="J287">
        <v>356012000</v>
      </c>
      <c r="K287">
        <v>216880000</v>
      </c>
      <c r="L287">
        <v>322630000</v>
      </c>
      <c r="M287">
        <v>-365603000</v>
      </c>
      <c r="N287">
        <v>-781002000</v>
      </c>
      <c r="O287">
        <v>-706038000</v>
      </c>
      <c r="P287">
        <v>-593373000</v>
      </c>
      <c r="Q287">
        <v>-661838000</v>
      </c>
      <c r="R287">
        <v>-299771000</v>
      </c>
      <c r="S287">
        <v>-879000</v>
      </c>
      <c r="T287">
        <v>609400000</v>
      </c>
      <c r="U287">
        <v>-86567000</v>
      </c>
      <c r="V287">
        <v>272093000</v>
      </c>
      <c r="W287">
        <v>414306000</v>
      </c>
      <c r="X287">
        <v>398549000</v>
      </c>
      <c r="Y287">
        <v>1604625000</v>
      </c>
      <c r="Z287">
        <v>371460000</v>
      </c>
      <c r="AA287">
        <v>798063000</v>
      </c>
      <c r="AB287">
        <v>1677854000</v>
      </c>
      <c r="AC287">
        <v>844902000</v>
      </c>
    </row>
    <row r="288" spans="1:29" customFormat="1" hidden="1">
      <c r="A288" t="s">
        <v>133</v>
      </c>
      <c r="B288" t="s">
        <v>141</v>
      </c>
      <c r="C288" t="s">
        <v>2413</v>
      </c>
      <c r="D288" t="s">
        <v>2412</v>
      </c>
      <c r="E288">
        <v>0</v>
      </c>
      <c r="F288">
        <v>0</v>
      </c>
      <c r="G288">
        <v>0</v>
      </c>
      <c r="H288">
        <v>-9235000</v>
      </c>
      <c r="I288">
        <v>373000</v>
      </c>
      <c r="J288">
        <v>45713000</v>
      </c>
      <c r="K288">
        <v>24759000</v>
      </c>
      <c r="L288">
        <v>143613000</v>
      </c>
      <c r="M288">
        <v>117682000</v>
      </c>
      <c r="N288">
        <v>161187000</v>
      </c>
      <c r="O288">
        <v>175265000</v>
      </c>
      <c r="P288">
        <v>138872000</v>
      </c>
      <c r="Q288">
        <v>175109000</v>
      </c>
      <c r="R288">
        <v>211301000</v>
      </c>
      <c r="S288">
        <v>174634000</v>
      </c>
      <c r="T288">
        <v>217607000</v>
      </c>
      <c r="U288">
        <v>158994000</v>
      </c>
      <c r="V288">
        <v>159225000</v>
      </c>
      <c r="W288">
        <v>194526000</v>
      </c>
      <c r="X288">
        <v>392329000</v>
      </c>
      <c r="Y288">
        <v>171416000</v>
      </c>
      <c r="Z288">
        <v>282490000</v>
      </c>
      <c r="AA288">
        <v>229115000</v>
      </c>
      <c r="AB288">
        <v>288384000</v>
      </c>
      <c r="AC288">
        <v>341077000</v>
      </c>
    </row>
    <row r="289" spans="1:29" customFormat="1" hidden="1">
      <c r="A289" t="s">
        <v>133</v>
      </c>
      <c r="B289" t="s">
        <v>141</v>
      </c>
      <c r="C289" t="s">
        <v>2411</v>
      </c>
      <c r="D289" t="s">
        <v>2410</v>
      </c>
      <c r="E289">
        <v>-155000</v>
      </c>
      <c r="F289">
        <v>-466000</v>
      </c>
      <c r="G289">
        <v>0</v>
      </c>
      <c r="H289">
        <v>-457000</v>
      </c>
      <c r="I289">
        <v>0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20000000</v>
      </c>
      <c r="P289">
        <v>0</v>
      </c>
      <c r="Q289">
        <v>20000000</v>
      </c>
      <c r="R289">
        <v>-1843000</v>
      </c>
      <c r="S289">
        <v>-2032000</v>
      </c>
      <c r="T289">
        <v>-2240000</v>
      </c>
      <c r="U289">
        <v>10096000</v>
      </c>
      <c r="V289">
        <v>47519000</v>
      </c>
      <c r="W289">
        <v>17802000</v>
      </c>
      <c r="X289">
        <v>647324000</v>
      </c>
      <c r="Y289">
        <v>170319000</v>
      </c>
      <c r="Z289">
        <v>416124000</v>
      </c>
      <c r="AA289">
        <v>252795000</v>
      </c>
      <c r="AB289">
        <v>549600000</v>
      </c>
      <c r="AC289">
        <v>380648000</v>
      </c>
    </row>
    <row r="290" spans="1:29" customFormat="1" hidden="1">
      <c r="A290" t="s">
        <v>133</v>
      </c>
      <c r="B290" t="s">
        <v>141</v>
      </c>
      <c r="C290" t="s">
        <v>2409</v>
      </c>
      <c r="D290" t="s">
        <v>2408</v>
      </c>
      <c r="T290">
        <v>340000</v>
      </c>
      <c r="U290">
        <v>160000</v>
      </c>
      <c r="V290">
        <v>880000</v>
      </c>
      <c r="W290">
        <v>540000</v>
      </c>
      <c r="X290">
        <v>720000</v>
      </c>
      <c r="Y290">
        <v>700000</v>
      </c>
      <c r="Z290">
        <v>860000</v>
      </c>
      <c r="AA290">
        <v>910000</v>
      </c>
      <c r="AB290">
        <v>1000000</v>
      </c>
      <c r="AC290">
        <v>800000</v>
      </c>
    </row>
    <row r="291" spans="1:29" customFormat="1" hidden="1">
      <c r="A291" t="s">
        <v>133</v>
      </c>
      <c r="B291" t="s">
        <v>141</v>
      </c>
      <c r="C291" t="s">
        <v>2407</v>
      </c>
      <c r="D291" t="s">
        <v>2406</v>
      </c>
      <c r="E291">
        <v>10180000</v>
      </c>
      <c r="F291">
        <v>9650000</v>
      </c>
      <c r="G291">
        <v>11210000</v>
      </c>
      <c r="H291">
        <v>16590000</v>
      </c>
      <c r="I291">
        <v>15050000</v>
      </c>
      <c r="J291">
        <v>18850000</v>
      </c>
      <c r="K291">
        <v>12100000</v>
      </c>
      <c r="L291">
        <v>7250000</v>
      </c>
      <c r="M291">
        <v>7230000</v>
      </c>
      <c r="N291">
        <v>5950000</v>
      </c>
      <c r="O291">
        <v>5370000</v>
      </c>
      <c r="P291">
        <v>4410000</v>
      </c>
      <c r="Q291">
        <v>4010000</v>
      </c>
      <c r="R291">
        <v>4140000</v>
      </c>
      <c r="S291">
        <v>4420000</v>
      </c>
      <c r="T291">
        <v>5140000</v>
      </c>
      <c r="U291">
        <v>3940000</v>
      </c>
      <c r="V291">
        <v>4300000</v>
      </c>
      <c r="W291">
        <v>4080000</v>
      </c>
      <c r="X291">
        <v>3650000</v>
      </c>
      <c r="Y291">
        <v>3670000</v>
      </c>
      <c r="Z291">
        <v>4270000</v>
      </c>
      <c r="AA291">
        <v>2740000</v>
      </c>
      <c r="AB291">
        <v>3780000</v>
      </c>
      <c r="AC291">
        <v>4010000</v>
      </c>
    </row>
    <row r="292" spans="1:29" customFormat="1" hidden="1">
      <c r="A292" t="s">
        <v>133</v>
      </c>
      <c r="B292" t="s">
        <v>141</v>
      </c>
      <c r="C292" t="s">
        <v>2405</v>
      </c>
      <c r="D292" t="s">
        <v>2404</v>
      </c>
      <c r="E292">
        <v>7740000</v>
      </c>
      <c r="F292">
        <v>9100000</v>
      </c>
      <c r="G292">
        <v>15010000</v>
      </c>
      <c r="H292">
        <v>15400000</v>
      </c>
      <c r="I292">
        <v>12070000</v>
      </c>
      <c r="O292">
        <v>110000</v>
      </c>
      <c r="P292">
        <v>110000</v>
      </c>
      <c r="Q292">
        <v>190000</v>
      </c>
      <c r="R292">
        <v>60000</v>
      </c>
      <c r="T292">
        <v>170000</v>
      </c>
      <c r="U292">
        <v>40000</v>
      </c>
      <c r="V292">
        <v>110000</v>
      </c>
      <c r="W292">
        <v>160000</v>
      </c>
      <c r="X292">
        <v>170000</v>
      </c>
      <c r="Y292">
        <v>50000</v>
      </c>
      <c r="Z292">
        <v>240000</v>
      </c>
      <c r="AA292">
        <v>600000</v>
      </c>
    </row>
    <row r="293" spans="1:29" customFormat="1" hidden="1">
      <c r="A293" t="s">
        <v>133</v>
      </c>
      <c r="B293" t="s">
        <v>141</v>
      </c>
      <c r="C293" t="s">
        <v>2403</v>
      </c>
      <c r="D293" t="s">
        <v>2402</v>
      </c>
      <c r="E293">
        <v>33100000</v>
      </c>
      <c r="F293">
        <v>26170000</v>
      </c>
      <c r="G293">
        <v>17400000</v>
      </c>
      <c r="H293">
        <v>12730000</v>
      </c>
      <c r="I293">
        <v>9050000</v>
      </c>
      <c r="J293">
        <v>8130000.0000000009</v>
      </c>
      <c r="K293">
        <v>9770000</v>
      </c>
      <c r="L293">
        <v>11430000</v>
      </c>
      <c r="M293">
        <v>13970000</v>
      </c>
      <c r="N293">
        <v>11880000</v>
      </c>
      <c r="O293">
        <v>11620000</v>
      </c>
      <c r="P293">
        <v>7420000</v>
      </c>
      <c r="Q293">
        <v>4140000</v>
      </c>
      <c r="R293">
        <v>460000</v>
      </c>
      <c r="S293">
        <v>6400000</v>
      </c>
      <c r="T293">
        <v>6500000</v>
      </c>
      <c r="U293">
        <v>5410000</v>
      </c>
      <c r="V293">
        <v>5700000</v>
      </c>
      <c r="W293">
        <v>5620000</v>
      </c>
      <c r="X293">
        <v>6610000</v>
      </c>
      <c r="Y293">
        <v>7490000</v>
      </c>
      <c r="Z293">
        <v>9320000</v>
      </c>
      <c r="AA293">
        <v>8880000</v>
      </c>
      <c r="AB293">
        <v>9470000</v>
      </c>
      <c r="AC293">
        <v>10470000</v>
      </c>
    </row>
    <row r="294" spans="1:29" customFormat="1" hidden="1">
      <c r="A294" t="s">
        <v>133</v>
      </c>
      <c r="B294" t="s">
        <v>141</v>
      </c>
      <c r="C294" t="s">
        <v>2401</v>
      </c>
      <c r="D294" t="s">
        <v>2400</v>
      </c>
    </row>
    <row r="295" spans="1:29" customFormat="1" hidden="1">
      <c r="A295" t="s">
        <v>133</v>
      </c>
      <c r="B295" t="s">
        <v>141</v>
      </c>
      <c r="C295" t="s">
        <v>2399</v>
      </c>
      <c r="D295" t="s">
        <v>2398</v>
      </c>
      <c r="E295">
        <v>4580000</v>
      </c>
      <c r="F295">
        <v>3530000</v>
      </c>
      <c r="G295">
        <v>4680000</v>
      </c>
      <c r="H295">
        <v>3750000</v>
      </c>
      <c r="I295">
        <v>8900000</v>
      </c>
      <c r="J295">
        <v>6860000</v>
      </c>
      <c r="K295">
        <v>4500000</v>
      </c>
      <c r="L295">
        <v>4820000</v>
      </c>
      <c r="M295">
        <v>5490000</v>
      </c>
      <c r="N295">
        <v>5300000</v>
      </c>
      <c r="O295">
        <v>4200000</v>
      </c>
      <c r="P295">
        <v>3900000</v>
      </c>
      <c r="Q295">
        <v>2870000</v>
      </c>
      <c r="R295">
        <v>5300000</v>
      </c>
      <c r="S295">
        <v>5040000</v>
      </c>
      <c r="T295">
        <v>5640000</v>
      </c>
      <c r="U295">
        <v>3500000</v>
      </c>
      <c r="V295">
        <v>4290000</v>
      </c>
      <c r="W295">
        <v>3540000</v>
      </c>
      <c r="X295">
        <v>3920000</v>
      </c>
      <c r="Y295">
        <v>3990000</v>
      </c>
      <c r="Z295">
        <v>4320000</v>
      </c>
      <c r="AA295">
        <v>2400000</v>
      </c>
      <c r="AB295">
        <v>4710000</v>
      </c>
      <c r="AC295">
        <v>4540000</v>
      </c>
    </row>
    <row r="296" spans="1:29" customFormat="1" hidden="1">
      <c r="A296" t="s">
        <v>133</v>
      </c>
      <c r="B296" t="s">
        <v>141</v>
      </c>
      <c r="C296" t="s">
        <v>2397</v>
      </c>
      <c r="D296" t="s">
        <v>2396</v>
      </c>
    </row>
    <row r="297" spans="1:29" customFormat="1" hidden="1">
      <c r="A297" t="s">
        <v>133</v>
      </c>
      <c r="B297" t="s">
        <v>141</v>
      </c>
      <c r="C297" t="s">
        <v>2395</v>
      </c>
      <c r="D297" t="s">
        <v>2394</v>
      </c>
    </row>
    <row r="298" spans="1:29" customFormat="1" hidden="1">
      <c r="A298" t="s">
        <v>133</v>
      </c>
      <c r="B298" t="s">
        <v>141</v>
      </c>
      <c r="C298" t="s">
        <v>2393</v>
      </c>
      <c r="D298" t="s">
        <v>2392</v>
      </c>
      <c r="E298">
        <v>4240000</v>
      </c>
      <c r="F298">
        <v>4540000</v>
      </c>
      <c r="G298">
        <v>2120000</v>
      </c>
      <c r="H298">
        <v>4380000</v>
      </c>
      <c r="I298">
        <v>2320000</v>
      </c>
      <c r="J298">
        <v>7480000</v>
      </c>
      <c r="K298">
        <v>1760000</v>
      </c>
      <c r="L298">
        <v>3660000</v>
      </c>
      <c r="M298">
        <v>2000000</v>
      </c>
      <c r="N298">
        <v>3840000</v>
      </c>
      <c r="O298">
        <v>3350000</v>
      </c>
      <c r="P298">
        <v>6000000</v>
      </c>
      <c r="Q298">
        <v>4090000</v>
      </c>
      <c r="R298">
        <v>4910000</v>
      </c>
      <c r="S298">
        <v>4570000</v>
      </c>
      <c r="T298">
        <v>5150000</v>
      </c>
      <c r="U298">
        <v>2940000</v>
      </c>
      <c r="V298">
        <v>5340000</v>
      </c>
      <c r="W298">
        <v>1540000</v>
      </c>
    </row>
    <row r="299" spans="1:29" customFormat="1" hidden="1">
      <c r="A299" t="s">
        <v>133</v>
      </c>
      <c r="B299" t="s">
        <v>141</v>
      </c>
      <c r="C299" t="s">
        <v>2391</v>
      </c>
      <c r="D299" t="s">
        <v>2390</v>
      </c>
      <c r="E299">
        <v>12220000</v>
      </c>
      <c r="F299">
        <v>16700000</v>
      </c>
      <c r="G299">
        <v>12210000</v>
      </c>
      <c r="H299">
        <v>15890000</v>
      </c>
      <c r="I299">
        <v>15050000</v>
      </c>
      <c r="J299">
        <v>12770000</v>
      </c>
      <c r="K299">
        <v>9860000</v>
      </c>
      <c r="L299">
        <v>13850000</v>
      </c>
      <c r="M299">
        <v>11400000</v>
      </c>
      <c r="N299">
        <v>8810000</v>
      </c>
      <c r="O299">
        <v>10140000</v>
      </c>
      <c r="P299">
        <v>190000</v>
      </c>
    </row>
    <row r="300" spans="1:29" customFormat="1" hidden="1">
      <c r="A300" t="s">
        <v>133</v>
      </c>
      <c r="B300" t="s">
        <v>141</v>
      </c>
      <c r="C300" t="s">
        <v>2389</v>
      </c>
      <c r="D300" t="s">
        <v>2388</v>
      </c>
      <c r="Z300">
        <v>3650000</v>
      </c>
      <c r="AA300">
        <v>1930000</v>
      </c>
      <c r="AB300">
        <v>3900000</v>
      </c>
      <c r="AC300">
        <v>1820000</v>
      </c>
    </row>
    <row r="301" spans="1:29" customFormat="1" hidden="1">
      <c r="A301" t="s">
        <v>133</v>
      </c>
      <c r="B301" t="s">
        <v>141</v>
      </c>
      <c r="C301" t="s">
        <v>2387</v>
      </c>
      <c r="D301" t="s">
        <v>2386</v>
      </c>
      <c r="E301">
        <v>-111496000</v>
      </c>
      <c r="F301">
        <v>-70066000</v>
      </c>
      <c r="G301">
        <v>228788000</v>
      </c>
      <c r="H301">
        <v>-118181000</v>
      </c>
      <c r="I301">
        <v>-46802000</v>
      </c>
      <c r="J301">
        <v>-82453000</v>
      </c>
      <c r="K301">
        <v>-109851000</v>
      </c>
      <c r="L301">
        <v>-43833000</v>
      </c>
      <c r="M301">
        <v>551272000</v>
      </c>
      <c r="N301">
        <v>433399000</v>
      </c>
      <c r="O301">
        <v>588747000</v>
      </c>
      <c r="P301">
        <v>399255000</v>
      </c>
      <c r="Q301">
        <v>52369000</v>
      </c>
      <c r="R301">
        <v>462921000</v>
      </c>
      <c r="S301">
        <v>473963000</v>
      </c>
      <c r="T301">
        <v>145340000</v>
      </c>
      <c r="U301">
        <v>174340000</v>
      </c>
      <c r="V301">
        <v>363154000</v>
      </c>
      <c r="W301">
        <v>522543000</v>
      </c>
      <c r="X301">
        <v>926595000</v>
      </c>
      <c r="Y301">
        <v>744104000</v>
      </c>
      <c r="Z301">
        <v>1036523000</v>
      </c>
      <c r="AA301">
        <v>1614198000</v>
      </c>
      <c r="AB301">
        <v>984063000</v>
      </c>
      <c r="AC301">
        <v>1582519000</v>
      </c>
    </row>
    <row r="302" spans="1:29" customFormat="1" hidden="1">
      <c r="A302" t="s">
        <v>133</v>
      </c>
      <c r="B302" t="s">
        <v>141</v>
      </c>
      <c r="C302" t="s">
        <v>2385</v>
      </c>
      <c r="D302" t="s">
        <v>2384</v>
      </c>
      <c r="E302">
        <v>-39869000</v>
      </c>
      <c r="F302">
        <v>-59637000</v>
      </c>
      <c r="G302">
        <v>250064000</v>
      </c>
      <c r="H302">
        <v>-50245000</v>
      </c>
      <c r="I302">
        <v>-58604000</v>
      </c>
      <c r="J302">
        <v>39621000</v>
      </c>
      <c r="K302">
        <v>-302000</v>
      </c>
      <c r="L302">
        <v>96620000</v>
      </c>
      <c r="M302">
        <v>597151000</v>
      </c>
      <c r="N302">
        <v>439769000</v>
      </c>
      <c r="O302">
        <v>607012000</v>
      </c>
      <c r="P302">
        <v>416020000</v>
      </c>
      <c r="Q302">
        <v>81424000</v>
      </c>
      <c r="R302">
        <v>395286000</v>
      </c>
      <c r="S302">
        <v>323582000</v>
      </c>
      <c r="T302">
        <v>212857000</v>
      </c>
      <c r="U302">
        <v>235532000</v>
      </c>
      <c r="V302">
        <v>385210000</v>
      </c>
      <c r="W302">
        <v>551326000</v>
      </c>
      <c r="X302">
        <v>926252000</v>
      </c>
      <c r="Y302">
        <v>795405000</v>
      </c>
      <c r="Z302">
        <v>1071896000</v>
      </c>
      <c r="AA302">
        <v>1716924000</v>
      </c>
      <c r="AB302">
        <v>1077814000</v>
      </c>
      <c r="AC302">
        <v>1695326000</v>
      </c>
    </row>
    <row r="303" spans="1:29" customFormat="1" hidden="1">
      <c r="A303" t="s">
        <v>133</v>
      </c>
      <c r="B303" t="s">
        <v>141</v>
      </c>
      <c r="C303" t="s">
        <v>2383</v>
      </c>
      <c r="D303" t="s">
        <v>2382</v>
      </c>
      <c r="E303">
        <v>-165132000</v>
      </c>
      <c r="F303">
        <v>-125958000</v>
      </c>
      <c r="G303">
        <v>774136000</v>
      </c>
      <c r="H303">
        <v>-299013000</v>
      </c>
      <c r="I303">
        <v>-1753000</v>
      </c>
      <c r="J303">
        <v>683320000</v>
      </c>
      <c r="K303">
        <v>587831000</v>
      </c>
      <c r="L303">
        <v>259973000</v>
      </c>
      <c r="M303">
        <v>-130132000</v>
      </c>
      <c r="N303">
        <v>-309336000</v>
      </c>
      <c r="O303">
        <v>119246000</v>
      </c>
      <c r="P303">
        <v>-63957000</v>
      </c>
      <c r="Q303">
        <v>-296673000</v>
      </c>
      <c r="R303">
        <v>1241540000</v>
      </c>
      <c r="S303">
        <v>1735188000</v>
      </c>
      <c r="T303">
        <v>1490826000</v>
      </c>
      <c r="U303">
        <v>212002000</v>
      </c>
      <c r="V303">
        <v>3384828000</v>
      </c>
      <c r="W303">
        <v>1038209000</v>
      </c>
      <c r="X303">
        <v>4146546000</v>
      </c>
      <c r="Y303">
        <v>6767353000</v>
      </c>
      <c r="Z303">
        <v>5859284000</v>
      </c>
      <c r="AA303">
        <v>4161158000</v>
      </c>
      <c r="AB303">
        <v>7265215000</v>
      </c>
      <c r="AC303">
        <v>7982388000</v>
      </c>
    </row>
    <row r="304" spans="1:29" customFormat="1" hidden="1">
      <c r="A304" t="s">
        <v>133</v>
      </c>
      <c r="B304" t="s">
        <v>141</v>
      </c>
      <c r="C304" t="s">
        <v>2381</v>
      </c>
      <c r="D304" t="s">
        <v>2380</v>
      </c>
      <c r="E304">
        <v>-132675000</v>
      </c>
      <c r="F304">
        <v>-27059000</v>
      </c>
      <c r="G304">
        <v>350823000</v>
      </c>
      <c r="H304">
        <v>-227511000</v>
      </c>
      <c r="I304">
        <v>13283000</v>
      </c>
      <c r="J304">
        <v>332636000</v>
      </c>
      <c r="K304">
        <v>265728000</v>
      </c>
      <c r="L304">
        <v>432245000</v>
      </c>
      <c r="M304">
        <v>292970000</v>
      </c>
      <c r="N304">
        <v>-282879000</v>
      </c>
      <c r="O304">
        <v>39416000</v>
      </c>
      <c r="P304">
        <v>46623000</v>
      </c>
      <c r="Q304">
        <v>-257374000</v>
      </c>
      <c r="R304">
        <v>844880000</v>
      </c>
      <c r="S304">
        <v>980732000</v>
      </c>
      <c r="T304">
        <v>1249365000</v>
      </c>
      <c r="U304">
        <v>444826000</v>
      </c>
      <c r="V304">
        <v>1404692000</v>
      </c>
      <c r="W304">
        <v>1564426000</v>
      </c>
      <c r="X304">
        <v>3339508000</v>
      </c>
      <c r="Y304">
        <v>5122695000</v>
      </c>
      <c r="Z304">
        <v>2982991000</v>
      </c>
      <c r="AA304">
        <v>4439875000</v>
      </c>
      <c r="AB304">
        <v>5117657000</v>
      </c>
      <c r="AC304">
        <v>7304969000</v>
      </c>
    </row>
    <row r="305" spans="1:29" customFormat="1" hidden="1">
      <c r="A305" t="s">
        <v>133</v>
      </c>
      <c r="B305" t="s">
        <v>141</v>
      </c>
      <c r="C305" t="s">
        <v>2379</v>
      </c>
      <c r="D305" t="s">
        <v>2378</v>
      </c>
      <c r="E305">
        <v>0</v>
      </c>
      <c r="F305">
        <v>0</v>
      </c>
      <c r="G305">
        <v>0</v>
      </c>
      <c r="H305">
        <v>0</v>
      </c>
      <c r="I305">
        <v>0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0</v>
      </c>
      <c r="P305">
        <v>0</v>
      </c>
      <c r="Q305">
        <v>0</v>
      </c>
      <c r="R305">
        <v>0</v>
      </c>
      <c r="S305">
        <v>0</v>
      </c>
      <c r="T305">
        <v>0</v>
      </c>
      <c r="U305">
        <v>0</v>
      </c>
      <c r="V305">
        <v>0</v>
      </c>
      <c r="W305">
        <v>0</v>
      </c>
      <c r="X305">
        <v>0</v>
      </c>
      <c r="Y305">
        <v>1140774000</v>
      </c>
      <c r="Z305">
        <v>122556000</v>
      </c>
      <c r="AA305">
        <v>698112000</v>
      </c>
      <c r="AB305">
        <v>743812000</v>
      </c>
      <c r="AC305">
        <v>3269072000</v>
      </c>
    </row>
    <row r="306" spans="1:29" customFormat="1" hidden="1">
      <c r="A306" t="s">
        <v>133</v>
      </c>
      <c r="B306" t="s">
        <v>141</v>
      </c>
      <c r="C306" t="s">
        <v>2377</v>
      </c>
      <c r="D306" t="s">
        <v>2376</v>
      </c>
      <c r="E306">
        <v>-132675000</v>
      </c>
      <c r="F306">
        <v>-27059000</v>
      </c>
      <c r="G306">
        <v>350823000</v>
      </c>
      <c r="H306">
        <v>-227511000</v>
      </c>
      <c r="I306">
        <v>13283000</v>
      </c>
      <c r="J306">
        <v>332636000</v>
      </c>
      <c r="K306">
        <v>265728000</v>
      </c>
      <c r="L306">
        <v>432245000</v>
      </c>
      <c r="M306">
        <v>292970000</v>
      </c>
      <c r="N306">
        <v>-282879000</v>
      </c>
      <c r="O306">
        <v>39416000</v>
      </c>
      <c r="P306">
        <v>46623000</v>
      </c>
      <c r="Q306">
        <v>-257374000</v>
      </c>
      <c r="R306">
        <v>844880000</v>
      </c>
      <c r="S306">
        <v>980732000</v>
      </c>
      <c r="T306">
        <v>1249365000</v>
      </c>
      <c r="U306">
        <v>444826000</v>
      </c>
      <c r="V306">
        <v>1404692000</v>
      </c>
      <c r="W306">
        <v>1564426000</v>
      </c>
      <c r="X306">
        <v>3339508000</v>
      </c>
      <c r="Y306">
        <v>3981921000</v>
      </c>
      <c r="Z306">
        <v>2860435000</v>
      </c>
      <c r="AA306">
        <v>3741763000</v>
      </c>
      <c r="AB306">
        <v>4373845000</v>
      </c>
      <c r="AC306">
        <v>4035897000</v>
      </c>
    </row>
    <row r="307" spans="1:29" customFormat="1" hidden="1">
      <c r="A307" t="s">
        <v>133</v>
      </c>
      <c r="B307" t="s">
        <v>141</v>
      </c>
      <c r="C307" t="s">
        <v>2375</v>
      </c>
      <c r="D307" t="s">
        <v>2374</v>
      </c>
      <c r="E307">
        <v>0</v>
      </c>
      <c r="F307">
        <v>0</v>
      </c>
      <c r="G307">
        <v>0</v>
      </c>
      <c r="H307">
        <v>0</v>
      </c>
      <c r="I307">
        <v>0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0</v>
      </c>
      <c r="P307">
        <v>0</v>
      </c>
      <c r="Q307">
        <v>0</v>
      </c>
      <c r="R307">
        <v>0</v>
      </c>
      <c r="S307">
        <v>0</v>
      </c>
      <c r="T307">
        <v>0</v>
      </c>
      <c r="U307">
        <v>0</v>
      </c>
      <c r="V307">
        <v>0</v>
      </c>
      <c r="W307">
        <v>0</v>
      </c>
      <c r="X307">
        <v>0</v>
      </c>
      <c r="Y307">
        <v>694762000</v>
      </c>
      <c r="Z307">
        <v>88127000</v>
      </c>
      <c r="AA307">
        <v>179731000</v>
      </c>
      <c r="AB307">
        <v>106483000</v>
      </c>
      <c r="AC307">
        <v>92847000</v>
      </c>
    </row>
    <row r="308" spans="1:29" customFormat="1" hidden="1">
      <c r="A308" t="s">
        <v>133</v>
      </c>
      <c r="B308" t="s">
        <v>141</v>
      </c>
      <c r="C308" t="s">
        <v>2373</v>
      </c>
      <c r="D308" t="s">
        <v>2372</v>
      </c>
      <c r="E308">
        <v>-1038000</v>
      </c>
      <c r="F308">
        <v>-1035000</v>
      </c>
      <c r="G308">
        <v>-1029000</v>
      </c>
      <c r="H308">
        <v>-1025000</v>
      </c>
      <c r="I308">
        <v>124638000</v>
      </c>
      <c r="J308">
        <v>44880000</v>
      </c>
      <c r="K308">
        <v>186096000</v>
      </c>
      <c r="L308">
        <v>176778000</v>
      </c>
      <c r="M308">
        <v>248230000</v>
      </c>
      <c r="N308">
        <v>149516000</v>
      </c>
      <c r="O308">
        <v>165049000</v>
      </c>
      <c r="P308">
        <v>268371000</v>
      </c>
      <c r="Q308">
        <v>248233000</v>
      </c>
      <c r="R308">
        <v>550719000</v>
      </c>
      <c r="S308">
        <v>407423000</v>
      </c>
      <c r="T308">
        <v>347321000</v>
      </c>
      <c r="U308">
        <v>284842000</v>
      </c>
      <c r="V308">
        <v>684192000</v>
      </c>
      <c r="W308">
        <v>517159000</v>
      </c>
      <c r="X308">
        <v>1118924000</v>
      </c>
      <c r="Y308">
        <v>753824000</v>
      </c>
      <c r="Z308">
        <v>928873000</v>
      </c>
      <c r="AA308">
        <v>1029522000</v>
      </c>
      <c r="AB308">
        <v>1110502000</v>
      </c>
      <c r="AC308">
        <v>1181331000</v>
      </c>
    </row>
    <row r="309" spans="1:29" customFormat="1" hidden="1">
      <c r="A309" t="s">
        <v>133</v>
      </c>
      <c r="B309" t="s">
        <v>141</v>
      </c>
      <c r="C309" t="s">
        <v>2371</v>
      </c>
      <c r="D309" t="s">
        <v>2370</v>
      </c>
      <c r="E309">
        <v>-966000</v>
      </c>
      <c r="F309">
        <v>8838000</v>
      </c>
      <c r="G309">
        <v>-2273000</v>
      </c>
      <c r="H309">
        <v>-47702000</v>
      </c>
      <c r="I309">
        <v>121096000</v>
      </c>
      <c r="J309">
        <v>91037000</v>
      </c>
      <c r="K309">
        <v>208548000</v>
      </c>
      <c r="L309">
        <v>334269000</v>
      </c>
      <c r="M309">
        <v>379037000</v>
      </c>
      <c r="N309">
        <v>324516000</v>
      </c>
      <c r="O309">
        <v>375167000</v>
      </c>
      <c r="P309">
        <v>409323000</v>
      </c>
      <c r="Q309">
        <v>439566000</v>
      </c>
      <c r="R309">
        <v>747020000</v>
      </c>
      <c r="S309">
        <v>563991000</v>
      </c>
      <c r="T309">
        <v>555679000</v>
      </c>
      <c r="U309">
        <v>450596000</v>
      </c>
      <c r="V309">
        <v>887764000</v>
      </c>
      <c r="W309">
        <v>762515000</v>
      </c>
      <c r="X309">
        <v>2146536000</v>
      </c>
      <c r="Y309">
        <v>1798374000</v>
      </c>
      <c r="Z309">
        <v>1684386000</v>
      </c>
      <c r="AA309">
        <v>1579756000</v>
      </c>
      <c r="AB309">
        <v>1960624000</v>
      </c>
      <c r="AC309">
        <v>1909185000</v>
      </c>
    </row>
    <row r="310" spans="1:29" customFormat="1" hidden="1">
      <c r="A310" t="s">
        <v>133</v>
      </c>
      <c r="B310" t="s">
        <v>141</v>
      </c>
      <c r="C310" t="s">
        <v>2369</v>
      </c>
      <c r="D310" t="s">
        <v>2368</v>
      </c>
      <c r="E310">
        <v>-3229000</v>
      </c>
      <c r="F310">
        <v>10938000</v>
      </c>
      <c r="G310">
        <v>-3838000</v>
      </c>
      <c r="H310">
        <v>-17101000</v>
      </c>
      <c r="I310">
        <v>121096000</v>
      </c>
      <c r="J310">
        <v>91037000</v>
      </c>
      <c r="K310">
        <v>208548000</v>
      </c>
      <c r="L310">
        <v>325852000</v>
      </c>
      <c r="M310">
        <v>370909000</v>
      </c>
      <c r="N310">
        <v>320533000</v>
      </c>
      <c r="O310">
        <v>348232000</v>
      </c>
      <c r="P310">
        <v>407049000</v>
      </c>
      <c r="Q310">
        <v>420010000</v>
      </c>
      <c r="R310">
        <v>751706000</v>
      </c>
      <c r="S310">
        <v>570296000</v>
      </c>
      <c r="T310">
        <v>563283000</v>
      </c>
      <c r="U310">
        <v>428335000</v>
      </c>
      <c r="V310">
        <v>847247000</v>
      </c>
      <c r="W310">
        <v>712898000</v>
      </c>
      <c r="X310">
        <v>1489705000</v>
      </c>
      <c r="Y310">
        <v>900332000</v>
      </c>
      <c r="Z310">
        <v>1194356000</v>
      </c>
      <c r="AA310">
        <v>1205000000</v>
      </c>
      <c r="AB310">
        <v>1361011000</v>
      </c>
      <c r="AC310">
        <v>1475079000</v>
      </c>
    </row>
    <row r="311" spans="1:29" customFormat="1" hidden="1">
      <c r="A311" t="s">
        <v>133</v>
      </c>
      <c r="B311" t="s">
        <v>141</v>
      </c>
      <c r="C311" t="s">
        <v>2367</v>
      </c>
      <c r="D311" t="s">
        <v>2366</v>
      </c>
      <c r="E311">
        <v>-112462000</v>
      </c>
      <c r="F311">
        <v>-61228000</v>
      </c>
      <c r="G311">
        <v>226515000</v>
      </c>
      <c r="H311">
        <v>-165883000</v>
      </c>
      <c r="I311">
        <v>74294000</v>
      </c>
      <c r="J311">
        <v>8584000</v>
      </c>
      <c r="K311">
        <v>98697000</v>
      </c>
      <c r="L311">
        <v>290436000</v>
      </c>
      <c r="M311">
        <v>930309000</v>
      </c>
      <c r="N311">
        <v>757915000</v>
      </c>
      <c r="O311">
        <v>963914000</v>
      </c>
      <c r="P311">
        <v>808578000</v>
      </c>
      <c r="Q311">
        <v>491935000</v>
      </c>
      <c r="R311">
        <v>1209941000</v>
      </c>
      <c r="S311">
        <v>1037954000</v>
      </c>
      <c r="T311">
        <v>701019000</v>
      </c>
      <c r="U311">
        <v>624936000</v>
      </c>
      <c r="V311">
        <v>1250918000</v>
      </c>
      <c r="W311">
        <v>1285058000</v>
      </c>
      <c r="X311">
        <v>3073131000</v>
      </c>
      <c r="Y311">
        <v>2542478000</v>
      </c>
      <c r="Z311">
        <v>2720909000</v>
      </c>
      <c r="AA311">
        <v>3193954000</v>
      </c>
      <c r="AB311">
        <v>2944687000</v>
      </c>
      <c r="AC311">
        <v>3491704000</v>
      </c>
    </row>
    <row r="312" spans="1:29" customFormat="1" hidden="1">
      <c r="A312" t="s">
        <v>133</v>
      </c>
      <c r="B312" t="s">
        <v>141</v>
      </c>
      <c r="C312" t="s">
        <v>2365</v>
      </c>
      <c r="D312" t="s">
        <v>2364</v>
      </c>
      <c r="E312">
        <v>0</v>
      </c>
      <c r="F312">
        <v>0</v>
      </c>
      <c r="G312">
        <v>0</v>
      </c>
      <c r="H312">
        <v>0</v>
      </c>
      <c r="I312">
        <v>0</v>
      </c>
      <c r="J312">
        <v>0</v>
      </c>
      <c r="K312">
        <v>0</v>
      </c>
      <c r="L312">
        <v>0</v>
      </c>
      <c r="M312">
        <v>-10674000</v>
      </c>
      <c r="N312">
        <v>-21348000</v>
      </c>
      <c r="O312">
        <v>-21348000</v>
      </c>
      <c r="P312">
        <v>-21348000</v>
      </c>
      <c r="Q312">
        <v>-38344000</v>
      </c>
      <c r="R312">
        <v>-61982000</v>
      </c>
      <c r="S312">
        <v>-61982000</v>
      </c>
      <c r="T312">
        <v>688787000</v>
      </c>
      <c r="U312">
        <v>-96281000</v>
      </c>
      <c r="V312">
        <v>-110912000</v>
      </c>
      <c r="W312">
        <v>-99887000</v>
      </c>
      <c r="X312">
        <v>-112995000</v>
      </c>
      <c r="Y312">
        <v>888282000</v>
      </c>
      <c r="Z312">
        <v>-145090000</v>
      </c>
      <c r="AA312">
        <v>-144902000</v>
      </c>
      <c r="AB312">
        <v>477485000</v>
      </c>
      <c r="AC312">
        <v>-825709000</v>
      </c>
    </row>
    <row r="313" spans="1:29" customFormat="1" hidden="1">
      <c r="A313" t="s">
        <v>133</v>
      </c>
      <c r="B313" t="s">
        <v>141</v>
      </c>
      <c r="C313" t="s">
        <v>2363</v>
      </c>
      <c r="D313" t="s">
        <v>2362</v>
      </c>
      <c r="E313">
        <v>-4455000</v>
      </c>
      <c r="F313">
        <v>0</v>
      </c>
      <c r="G313">
        <v>0</v>
      </c>
      <c r="H313">
        <v>-8624000</v>
      </c>
      <c r="I313">
        <v>82289000</v>
      </c>
      <c r="J313">
        <v>364718000</v>
      </c>
      <c r="K313">
        <v>158150000</v>
      </c>
      <c r="L313">
        <v>-286627000</v>
      </c>
      <c r="M313">
        <v>-610010000</v>
      </c>
      <c r="N313">
        <v>-1008747000</v>
      </c>
      <c r="O313">
        <v>-761373000</v>
      </c>
      <c r="P313">
        <v>-675633000</v>
      </c>
      <c r="Q313">
        <v>-606161000</v>
      </c>
      <c r="R313">
        <v>-190999000</v>
      </c>
      <c r="S313">
        <v>108682000</v>
      </c>
      <c r="T313">
        <v>-46001000</v>
      </c>
      <c r="U313">
        <v>-2987000</v>
      </c>
      <c r="V313">
        <v>347191000</v>
      </c>
      <c r="W313">
        <v>448194000</v>
      </c>
      <c r="X313">
        <v>430743000</v>
      </c>
      <c r="Y313">
        <v>612399000</v>
      </c>
      <c r="Z313">
        <v>318522000</v>
      </c>
      <c r="AA313">
        <v>719638000</v>
      </c>
      <c r="AB313">
        <v>982247000</v>
      </c>
      <c r="AC313">
        <v>1390901000</v>
      </c>
    </row>
    <row r="314" spans="1:29" customFormat="1" hidden="1">
      <c r="A314" t="s">
        <v>133</v>
      </c>
      <c r="B314" t="s">
        <v>141</v>
      </c>
      <c r="C314" t="s">
        <v>2361</v>
      </c>
      <c r="D314" t="s">
        <v>2360</v>
      </c>
      <c r="E314">
        <v>0</v>
      </c>
      <c r="F314">
        <v>0</v>
      </c>
      <c r="G314">
        <v>0</v>
      </c>
      <c r="H314">
        <v>0</v>
      </c>
      <c r="I314">
        <v>0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0</v>
      </c>
      <c r="P314">
        <v>0</v>
      </c>
      <c r="Q314">
        <v>0</v>
      </c>
      <c r="R314">
        <v>0</v>
      </c>
      <c r="S314">
        <v>0</v>
      </c>
      <c r="T314">
        <v>0</v>
      </c>
      <c r="U314">
        <v>0</v>
      </c>
      <c r="V314">
        <v>0</v>
      </c>
      <c r="W314">
        <v>0</v>
      </c>
      <c r="X314">
        <v>0</v>
      </c>
      <c r="Y314">
        <v>0</v>
      </c>
      <c r="Z314">
        <v>85556000</v>
      </c>
      <c r="AA314">
        <v>-8888000</v>
      </c>
      <c r="AB314">
        <v>191112000</v>
      </c>
      <c r="AC314">
        <v>-32128000</v>
      </c>
    </row>
    <row r="315" spans="1:29" customFormat="1" hidden="1">
      <c r="A315" t="s">
        <v>133</v>
      </c>
      <c r="B315" t="s">
        <v>141</v>
      </c>
      <c r="C315" t="s">
        <v>2359</v>
      </c>
      <c r="D315" t="s">
        <v>2358</v>
      </c>
      <c r="E315">
        <v>0</v>
      </c>
      <c r="F315">
        <v>0</v>
      </c>
      <c r="G315">
        <v>0</v>
      </c>
      <c r="H315">
        <v>0</v>
      </c>
      <c r="I315">
        <v>0</v>
      </c>
      <c r="J315">
        <v>0</v>
      </c>
      <c r="K315">
        <v>0</v>
      </c>
      <c r="L315">
        <v>0</v>
      </c>
      <c r="M315">
        <v>0</v>
      </c>
      <c r="N315">
        <v>0</v>
      </c>
      <c r="O315">
        <v>0</v>
      </c>
      <c r="P315">
        <v>0</v>
      </c>
      <c r="Q315">
        <v>0</v>
      </c>
      <c r="R315">
        <v>0</v>
      </c>
      <c r="S315">
        <v>0</v>
      </c>
      <c r="T315">
        <v>0</v>
      </c>
      <c r="U315">
        <v>0</v>
      </c>
      <c r="V315">
        <v>0</v>
      </c>
      <c r="W315">
        <v>0</v>
      </c>
      <c r="X315">
        <v>0</v>
      </c>
      <c r="Y315">
        <v>1140774000</v>
      </c>
      <c r="Z315">
        <v>37000000</v>
      </c>
      <c r="AA315">
        <v>707000000</v>
      </c>
      <c r="AB315">
        <v>552700000</v>
      </c>
      <c r="AC315">
        <v>3301200000</v>
      </c>
    </row>
    <row r="316" spans="1:29" customFormat="1" hidden="1">
      <c r="A316" t="s">
        <v>133</v>
      </c>
      <c r="B316" t="s">
        <v>141</v>
      </c>
      <c r="C316" t="s">
        <v>2357</v>
      </c>
      <c r="D316" t="s">
        <v>2356</v>
      </c>
      <c r="E316">
        <v>-15758000</v>
      </c>
      <c r="F316">
        <v>34169000</v>
      </c>
      <c r="G316">
        <v>124308000</v>
      </c>
      <c r="H316">
        <v>-53004000</v>
      </c>
      <c r="I316">
        <v>-143300000</v>
      </c>
      <c r="J316">
        <v>-40666000</v>
      </c>
      <c r="K316">
        <v>8881000</v>
      </c>
      <c r="L316">
        <v>428436000</v>
      </c>
      <c r="M316">
        <v>-16655000</v>
      </c>
      <c r="N316">
        <v>-10699000</v>
      </c>
      <c r="O316">
        <v>-141777000</v>
      </c>
      <c r="P316">
        <v>-64974000</v>
      </c>
      <c r="Q316">
        <v>-104804000</v>
      </c>
      <c r="R316">
        <v>-112080000</v>
      </c>
      <c r="S316">
        <v>-103922000</v>
      </c>
      <c r="T316">
        <v>-94440000</v>
      </c>
      <c r="U316">
        <v>-80842000</v>
      </c>
      <c r="V316">
        <v>-82505000</v>
      </c>
      <c r="W316">
        <v>-68939000</v>
      </c>
      <c r="X316">
        <v>-51371000</v>
      </c>
      <c r="Y316">
        <v>-61238000</v>
      </c>
      <c r="Z316">
        <v>-33906000</v>
      </c>
      <c r="AA316">
        <v>-26927000</v>
      </c>
      <c r="AB316">
        <v>-30574000</v>
      </c>
      <c r="AC316">
        <v>-20999000</v>
      </c>
    </row>
    <row r="317" spans="1:29" customFormat="1" hidden="1">
      <c r="A317" t="s">
        <v>133</v>
      </c>
      <c r="B317" t="s">
        <v>141</v>
      </c>
      <c r="C317" t="s">
        <v>2355</v>
      </c>
      <c r="D317" t="s">
        <v>2354</v>
      </c>
      <c r="E317">
        <v>-20213000</v>
      </c>
      <c r="F317">
        <v>34169000</v>
      </c>
      <c r="G317">
        <v>124308000</v>
      </c>
      <c r="H317">
        <v>-61628000</v>
      </c>
      <c r="I317">
        <v>-61011000</v>
      </c>
      <c r="J317">
        <v>324052000</v>
      </c>
      <c r="K317">
        <v>167031000</v>
      </c>
      <c r="L317">
        <v>141809000</v>
      </c>
      <c r="M317">
        <v>-637339000</v>
      </c>
      <c r="N317">
        <v>-1040794000</v>
      </c>
      <c r="O317">
        <v>-924498000</v>
      </c>
      <c r="P317">
        <v>-761955000</v>
      </c>
      <c r="Q317">
        <v>-749309000</v>
      </c>
      <c r="R317">
        <v>-365061000</v>
      </c>
      <c r="S317">
        <v>-57222000</v>
      </c>
      <c r="T317">
        <v>548346000</v>
      </c>
      <c r="U317">
        <v>-180110000</v>
      </c>
      <c r="V317">
        <v>153774000</v>
      </c>
      <c r="W317">
        <v>279368000</v>
      </c>
      <c r="X317">
        <v>266377000</v>
      </c>
      <c r="Y317">
        <v>1439443000</v>
      </c>
      <c r="Z317">
        <v>139526000</v>
      </c>
      <c r="AA317">
        <v>547809000</v>
      </c>
      <c r="AB317">
        <v>1429158000</v>
      </c>
      <c r="AC317">
        <v>544193000</v>
      </c>
    </row>
    <row r="318" spans="1:29" customFormat="1" hidden="1">
      <c r="A318" t="s">
        <v>133</v>
      </c>
      <c r="B318" t="s">
        <v>141</v>
      </c>
      <c r="C318" t="s">
        <v>2353</v>
      </c>
      <c r="D318" t="s">
        <v>2352</v>
      </c>
      <c r="E318">
        <v>180550000</v>
      </c>
      <c r="F318">
        <v>227300000</v>
      </c>
      <c r="G318">
        <v>565220000</v>
      </c>
      <c r="H318">
        <v>251610000</v>
      </c>
      <c r="I318">
        <v>903300000</v>
      </c>
      <c r="J318">
        <v>834800000</v>
      </c>
      <c r="K318">
        <v>936000000</v>
      </c>
      <c r="L318">
        <v>998250000</v>
      </c>
      <c r="M318">
        <v>1177330000</v>
      </c>
      <c r="N318">
        <v>1428580000</v>
      </c>
      <c r="O318">
        <v>1681360000</v>
      </c>
      <c r="P318">
        <v>1431950000</v>
      </c>
      <c r="Q318">
        <v>1280220000</v>
      </c>
      <c r="R318">
        <v>1771910000</v>
      </c>
      <c r="S318">
        <v>1846310000</v>
      </c>
      <c r="T318">
        <v>1913460000</v>
      </c>
      <c r="U318">
        <v>1844540000</v>
      </c>
      <c r="V318">
        <v>2510940000</v>
      </c>
      <c r="W318">
        <v>2551930000</v>
      </c>
      <c r="X318">
        <v>3731690000</v>
      </c>
      <c r="Y318">
        <v>2939090000</v>
      </c>
      <c r="Z318">
        <v>3618330000</v>
      </c>
      <c r="AA318">
        <v>4113880000</v>
      </c>
      <c r="AB318">
        <v>4083210000</v>
      </c>
      <c r="AC318">
        <v>4217859999.9999995</v>
      </c>
    </row>
    <row r="319" spans="1:29" customFormat="1" hidden="1">
      <c r="A319" t="s">
        <v>133</v>
      </c>
      <c r="B319" t="s">
        <v>141</v>
      </c>
      <c r="C319" t="s">
        <v>2351</v>
      </c>
      <c r="D319" t="s">
        <v>2350</v>
      </c>
      <c r="E319">
        <v>271780000</v>
      </c>
      <c r="F319">
        <v>336980000</v>
      </c>
      <c r="G319">
        <v>713590000</v>
      </c>
      <c r="H319">
        <v>419560000</v>
      </c>
      <c r="I319">
        <v>1336280000</v>
      </c>
      <c r="J319">
        <v>1038460000</v>
      </c>
      <c r="K319">
        <v>1253230000</v>
      </c>
      <c r="L319">
        <v>1405250000</v>
      </c>
      <c r="M319">
        <v>1673160000</v>
      </c>
      <c r="N319">
        <v>1838410000</v>
      </c>
      <c r="O319">
        <v>2130230000</v>
      </c>
      <c r="P319">
        <v>2148880000</v>
      </c>
      <c r="Q319">
        <v>1887730000</v>
      </c>
      <c r="R319">
        <v>2287480000</v>
      </c>
      <c r="S319">
        <v>2157890000</v>
      </c>
      <c r="T319">
        <v>2211920000</v>
      </c>
      <c r="U319">
        <v>2132570000.0000002</v>
      </c>
      <c r="V319">
        <v>2730140000</v>
      </c>
      <c r="W319">
        <v>2600190000</v>
      </c>
      <c r="X319">
        <v>3783500000</v>
      </c>
      <c r="Y319">
        <v>2949160000</v>
      </c>
      <c r="Z319">
        <v>3380040000</v>
      </c>
      <c r="AA319">
        <v>3834300000</v>
      </c>
      <c r="AB319">
        <v>4083120000</v>
      </c>
      <c r="AC319">
        <v>4304270000</v>
      </c>
    </row>
    <row r="320" spans="1:29" customFormat="1" hidden="1">
      <c r="A320" t="s">
        <v>133</v>
      </c>
      <c r="B320" t="s">
        <v>141</v>
      </c>
      <c r="C320" t="s">
        <v>2349</v>
      </c>
      <c r="D320" t="s">
        <v>2348</v>
      </c>
    </row>
    <row r="321" spans="1:29" customFormat="1" hidden="1">
      <c r="A321" t="s">
        <v>133</v>
      </c>
      <c r="B321" t="s">
        <v>141</v>
      </c>
      <c r="C321" t="s">
        <v>2347</v>
      </c>
      <c r="D321" t="s">
        <v>2346</v>
      </c>
    </row>
    <row r="322" spans="1:29" customFormat="1" hidden="1">
      <c r="A322" t="s">
        <v>133</v>
      </c>
      <c r="B322" t="s">
        <v>141</v>
      </c>
      <c r="C322" t="s">
        <v>2345</v>
      </c>
      <c r="D322" t="s">
        <v>2344</v>
      </c>
      <c r="E322">
        <v>180550000</v>
      </c>
      <c r="F322">
        <v>227300000</v>
      </c>
      <c r="G322">
        <v>565220000</v>
      </c>
      <c r="H322">
        <v>251610000</v>
      </c>
      <c r="I322">
        <v>903300000</v>
      </c>
      <c r="J322">
        <v>834800000</v>
      </c>
      <c r="K322">
        <v>936000000</v>
      </c>
      <c r="L322">
        <v>998250000</v>
      </c>
      <c r="M322">
        <v>1177330000</v>
      </c>
      <c r="N322">
        <v>1428580000</v>
      </c>
      <c r="O322">
        <v>1681360000</v>
      </c>
      <c r="P322">
        <v>1431950000</v>
      </c>
      <c r="Q322">
        <v>1280220000</v>
      </c>
      <c r="R322">
        <v>1771910000</v>
      </c>
      <c r="S322">
        <v>1846310000</v>
      </c>
      <c r="T322">
        <v>1913460000</v>
      </c>
      <c r="U322">
        <v>1844540000</v>
      </c>
      <c r="V322">
        <v>2510940000</v>
      </c>
      <c r="W322">
        <v>2551930000</v>
      </c>
      <c r="X322">
        <v>3731690000</v>
      </c>
      <c r="Y322">
        <v>2939090000</v>
      </c>
      <c r="Z322">
        <v>3618330000</v>
      </c>
      <c r="AA322">
        <v>4113880000</v>
      </c>
      <c r="AB322">
        <v>4083210000</v>
      </c>
      <c r="AC322">
        <v>4217859999.9999995</v>
      </c>
    </row>
    <row r="323" spans="1:29" customFormat="1" hidden="1">
      <c r="A323" t="s">
        <v>133</v>
      </c>
      <c r="B323" t="s">
        <v>141</v>
      </c>
      <c r="C323" t="s">
        <v>2343</v>
      </c>
      <c r="D323" t="s">
        <v>2342</v>
      </c>
      <c r="E323">
        <v>22.201621847990545</v>
      </c>
      <c r="F323">
        <v>15.689206059340052</v>
      </c>
      <c r="G323">
        <v>32.473625672056336</v>
      </c>
      <c r="H323">
        <v>7.8699939915323274</v>
      </c>
      <c r="I323">
        <v>21.770974069761195</v>
      </c>
      <c r="J323">
        <v>14.83119942392522</v>
      </c>
      <c r="K323">
        <v>13.50753884279059</v>
      </c>
      <c r="L323">
        <v>13.140652076483281</v>
      </c>
      <c r="M323">
        <v>14.894698204448661</v>
      </c>
      <c r="N323">
        <v>18.025734252778637</v>
      </c>
      <c r="O323">
        <v>18.215943814375759</v>
      </c>
      <c r="P323">
        <v>14.054042726595906</v>
      </c>
      <c r="Q323">
        <v>10.990443411615928</v>
      </c>
      <c r="R323">
        <v>12.639047315335391</v>
      </c>
      <c r="S323">
        <v>11.459834841078088</v>
      </c>
      <c r="T323">
        <v>9.835064378386928</v>
      </c>
      <c r="U323">
        <v>8.0468358735942864</v>
      </c>
      <c r="V323">
        <v>8.1976490102371784</v>
      </c>
      <c r="W323">
        <v>7.0542573993719344</v>
      </c>
      <c r="X323">
        <v>9.4718337271136654</v>
      </c>
      <c r="Y323">
        <v>7.1026039936904466</v>
      </c>
      <c r="Z323">
        <v>8.9731768199416706</v>
      </c>
      <c r="AA323">
        <v>9.6909940101339114</v>
      </c>
      <c r="AB323">
        <v>8.9397918671072603</v>
      </c>
      <c r="AC323">
        <v>8.441849817641085</v>
      </c>
    </row>
    <row r="324" spans="1:29" customFormat="1" hidden="1">
      <c r="A324" t="s">
        <v>133</v>
      </c>
      <c r="B324" t="s">
        <v>141</v>
      </c>
      <c r="C324" t="s">
        <v>2341</v>
      </c>
      <c r="D324" t="s">
        <v>2340</v>
      </c>
      <c r="E324">
        <v>2.9795070827861423</v>
      </c>
      <c r="F324">
        <v>2.4974829552422264</v>
      </c>
      <c r="G324">
        <v>5.9309531518978424</v>
      </c>
      <c r="H324">
        <v>1.9845173674801235</v>
      </c>
      <c r="I324">
        <v>5.6903017358797303</v>
      </c>
      <c r="J324">
        <v>4.0702911199558782</v>
      </c>
      <c r="K324">
        <v>3.856976031130066</v>
      </c>
      <c r="L324">
        <v>3.7881783309877446</v>
      </c>
      <c r="M324">
        <v>4.4080771971196002</v>
      </c>
      <c r="N324">
        <v>5.0477115197686491</v>
      </c>
      <c r="O324">
        <v>5.065327471639085</v>
      </c>
      <c r="P324">
        <v>4.1084233939010844</v>
      </c>
      <c r="Q324">
        <v>3.4245122023942405</v>
      </c>
      <c r="R324">
        <v>4.2100017451310876</v>
      </c>
      <c r="S324">
        <v>3.8011009497734123</v>
      </c>
      <c r="T324">
        <v>3.3821509821433691</v>
      </c>
      <c r="U324">
        <v>2.8401339964669243</v>
      </c>
      <c r="V324">
        <v>3.3370855209084622</v>
      </c>
      <c r="W324">
        <v>2.6532625010842086</v>
      </c>
      <c r="X324">
        <v>3.6784254807828605</v>
      </c>
      <c r="Y324">
        <v>2.6356531648457984</v>
      </c>
      <c r="Z324">
        <v>2.7898091527272153</v>
      </c>
      <c r="AA324">
        <v>2.7504863253945864</v>
      </c>
      <c r="AB324">
        <v>2.4894470030715929</v>
      </c>
      <c r="AC324">
        <v>2.3843940319968926</v>
      </c>
    </row>
    <row r="325" spans="1:29" customFormat="1" hidden="1">
      <c r="A325" t="s">
        <v>133</v>
      </c>
      <c r="B325" t="s">
        <v>141</v>
      </c>
      <c r="C325" t="s">
        <v>2339</v>
      </c>
      <c r="D325" t="s">
        <v>2338</v>
      </c>
      <c r="E325">
        <v>271780000</v>
      </c>
      <c r="F325">
        <v>336980000</v>
      </c>
      <c r="G325">
        <v>713590000</v>
      </c>
      <c r="H325">
        <v>419560000</v>
      </c>
      <c r="I325">
        <v>1336280000</v>
      </c>
      <c r="J325">
        <v>1038460000</v>
      </c>
      <c r="K325">
        <v>1253230000</v>
      </c>
      <c r="L325">
        <v>1405250000</v>
      </c>
      <c r="M325">
        <v>1673160000</v>
      </c>
      <c r="N325">
        <v>1838410000</v>
      </c>
      <c r="O325">
        <v>2130230000</v>
      </c>
      <c r="P325">
        <v>2148880000</v>
      </c>
      <c r="Q325">
        <v>1887730000</v>
      </c>
      <c r="R325">
        <v>2287480000</v>
      </c>
      <c r="S325">
        <v>2157890000</v>
      </c>
      <c r="T325">
        <v>2211920000</v>
      </c>
      <c r="U325">
        <v>2132570000.0000002</v>
      </c>
      <c r="V325">
        <v>2730140000</v>
      </c>
      <c r="W325">
        <v>2600190000</v>
      </c>
      <c r="X325">
        <v>3783500000</v>
      </c>
      <c r="Y325">
        <v>2949160000</v>
      </c>
      <c r="Z325">
        <v>3380040000</v>
      </c>
      <c r="AA325">
        <v>3834300000</v>
      </c>
      <c r="AB325">
        <v>4083120000</v>
      </c>
      <c r="AC325">
        <v>4304270000</v>
      </c>
    </row>
    <row r="326" spans="1:29" customFormat="1" hidden="1">
      <c r="A326" t="s">
        <v>133</v>
      </c>
      <c r="B326" t="s">
        <v>141</v>
      </c>
      <c r="C326" t="s">
        <v>2337</v>
      </c>
      <c r="D326" t="s">
        <v>2336</v>
      </c>
      <c r="K326">
        <v>7.2795146990200648</v>
      </c>
      <c r="L326">
        <v>6.998387549074593</v>
      </c>
      <c r="M326">
        <v>8.2330769230769238</v>
      </c>
      <c r="N326">
        <v>10.075322660272233</v>
      </c>
      <c r="O326">
        <v>9.2856906168884965</v>
      </c>
      <c r="P326">
        <v>7.6480799017251506</v>
      </c>
      <c r="Q326">
        <v>5.7290790298039918</v>
      </c>
      <c r="R326">
        <v>6.3930942415933032</v>
      </c>
      <c r="S326">
        <v>5.3376987568661463</v>
      </c>
      <c r="T326">
        <v>4.6752783339212467</v>
      </c>
      <c r="U326">
        <v>3.7033942260402992</v>
      </c>
      <c r="V326">
        <v>3.6316696099658521</v>
      </c>
      <c r="W326">
        <v>2.8614855015586103</v>
      </c>
      <c r="X326">
        <v>4.8671466395377649</v>
      </c>
      <c r="Y326">
        <v>3.1837966072318391</v>
      </c>
      <c r="Z326">
        <v>3.156557241186785</v>
      </c>
      <c r="AA326">
        <v>3.3339924792531117</v>
      </c>
      <c r="AB326">
        <v>2.8207535438945537</v>
      </c>
      <c r="AC326">
        <v>2.6099165269260993</v>
      </c>
    </row>
    <row r="327" spans="1:29" customFormat="1" hidden="1">
      <c r="A327" t="s">
        <v>133</v>
      </c>
      <c r="B327" t="s">
        <v>141</v>
      </c>
      <c r="C327" t="s">
        <v>2335</v>
      </c>
      <c r="D327" t="s">
        <v>2334</v>
      </c>
      <c r="E327">
        <v>2.7349140444766249</v>
      </c>
      <c r="F327">
        <v>3.3803076630221409</v>
      </c>
      <c r="G327">
        <v>8.2574021075206616</v>
      </c>
      <c r="H327">
        <v>3.6127763139946443</v>
      </c>
      <c r="I327">
        <v>12.75406109467769</v>
      </c>
      <c r="J327">
        <v>11.595169142515852</v>
      </c>
      <c r="K327">
        <v>12.794453549709049</v>
      </c>
      <c r="L327">
        <v>13.434149453146343</v>
      </c>
      <c r="M327">
        <v>15.60280586246609</v>
      </c>
      <c r="N327">
        <v>18.650672940218051</v>
      </c>
      <c r="O327">
        <v>21.658386029274425</v>
      </c>
      <c r="P327">
        <v>18.213443058744222</v>
      </c>
      <c r="Q327">
        <v>16.095763392705596</v>
      </c>
      <c r="R327">
        <v>22.020221853819063</v>
      </c>
      <c r="S327">
        <v>22.67180278106596</v>
      </c>
      <c r="T327">
        <v>23.223828498120572</v>
      </c>
      <c r="U327">
        <v>22.140360479743421</v>
      </c>
      <c r="V327">
        <v>29.814589431063247</v>
      </c>
      <c r="W327">
        <v>29.980838523144737</v>
      </c>
      <c r="X327">
        <v>43.379133972682361</v>
      </c>
      <c r="Y327">
        <v>33.808874701636327</v>
      </c>
      <c r="Z327">
        <v>41.182764001488728</v>
      </c>
      <c r="AA327">
        <v>46.322678281078986</v>
      </c>
      <c r="AB327">
        <v>45.490560887705477</v>
      </c>
      <c r="AC327">
        <v>46.488605064097541</v>
      </c>
    </row>
    <row r="328" spans="1:29" customFormat="1" hidden="1">
      <c r="A328" t="s">
        <v>133</v>
      </c>
      <c r="B328" t="s">
        <v>141</v>
      </c>
      <c r="C328" t="s">
        <v>2333</v>
      </c>
      <c r="D328" t="s">
        <v>2332</v>
      </c>
    </row>
    <row r="329" spans="1:29" customFormat="1" hidden="1">
      <c r="A329" t="s">
        <v>133</v>
      </c>
      <c r="B329" t="s">
        <v>141</v>
      </c>
      <c r="C329" t="s">
        <v>2331</v>
      </c>
      <c r="D329" t="s">
        <v>2330</v>
      </c>
      <c r="E329">
        <v>120482000</v>
      </c>
      <c r="F329">
        <v>103212000</v>
      </c>
      <c r="G329">
        <v>157094000</v>
      </c>
      <c r="H329">
        <v>140904000</v>
      </c>
      <c r="I329">
        <v>104677000</v>
      </c>
      <c r="J329">
        <v>215149000</v>
      </c>
      <c r="K329">
        <v>216798000</v>
      </c>
      <c r="L329">
        <v>261257000</v>
      </c>
      <c r="M329">
        <v>188147000</v>
      </c>
      <c r="N329">
        <v>135021000</v>
      </c>
      <c r="O329">
        <v>191941000</v>
      </c>
      <c r="P329">
        <v>261592000</v>
      </c>
      <c r="Q329">
        <v>295102000</v>
      </c>
      <c r="R329">
        <v>317655000</v>
      </c>
      <c r="S329">
        <v>394649000</v>
      </c>
      <c r="T329">
        <v>476370000</v>
      </c>
      <c r="U329">
        <v>449029000</v>
      </c>
      <c r="V329">
        <v>630519000</v>
      </c>
      <c r="W329">
        <v>761136000</v>
      </c>
      <c r="X329">
        <v>818003000</v>
      </c>
      <c r="Y329">
        <v>862746000</v>
      </c>
      <c r="Z329">
        <v>937676000</v>
      </c>
      <c r="AA329">
        <v>1140920000</v>
      </c>
      <c r="AB329">
        <v>1225978000</v>
      </c>
      <c r="AC329">
        <v>1192761000</v>
      </c>
    </row>
    <row r="330" spans="1:29" customFormat="1" hidden="1">
      <c r="A330" t="s">
        <v>133</v>
      </c>
      <c r="B330" t="s">
        <v>141</v>
      </c>
      <c r="C330" t="s">
        <v>2329</v>
      </c>
      <c r="D330" t="s">
        <v>2328</v>
      </c>
      <c r="E330">
        <v>47655000</v>
      </c>
      <c r="F330">
        <v>88298000</v>
      </c>
      <c r="G330">
        <v>130181000</v>
      </c>
      <c r="H330">
        <v>72968000</v>
      </c>
      <c r="I330">
        <v>74646000</v>
      </c>
      <c r="J330">
        <v>92970000</v>
      </c>
      <c r="K330">
        <v>104028000</v>
      </c>
      <c r="L330">
        <v>111256000</v>
      </c>
      <c r="M330">
        <v>100003000</v>
      </c>
      <c r="N330">
        <v>99431000</v>
      </c>
      <c r="O330">
        <v>142710000</v>
      </c>
      <c r="P330">
        <v>226298000</v>
      </c>
      <c r="Q330">
        <v>255041000</v>
      </c>
      <c r="R330">
        <v>277912000</v>
      </c>
      <c r="S330">
        <v>337163000</v>
      </c>
      <c r="T330">
        <v>402808000</v>
      </c>
      <c r="U330">
        <v>382369000</v>
      </c>
      <c r="V330">
        <v>542012000</v>
      </c>
      <c r="W330">
        <v>669390000</v>
      </c>
      <c r="X330">
        <v>746046000</v>
      </c>
      <c r="Y330">
        <v>777421000</v>
      </c>
      <c r="Z330">
        <v>846631000</v>
      </c>
      <c r="AA330">
        <v>1020434000</v>
      </c>
      <c r="AB330">
        <v>1094227000</v>
      </c>
      <c r="AC330">
        <v>1057298000</v>
      </c>
    </row>
    <row r="331" spans="1:29" customFormat="1" hidden="1">
      <c r="A331" t="s">
        <v>133</v>
      </c>
      <c r="B331" t="s">
        <v>141</v>
      </c>
      <c r="C331" t="s">
        <v>2327</v>
      </c>
      <c r="D331" t="s">
        <v>2326</v>
      </c>
      <c r="E331">
        <v>174128000</v>
      </c>
      <c r="F331">
        <v>161124000</v>
      </c>
      <c r="G331">
        <v>231468000</v>
      </c>
      <c r="H331">
        <v>416947000</v>
      </c>
      <c r="I331">
        <v>306045000</v>
      </c>
      <c r="J331">
        <v>363853000</v>
      </c>
      <c r="K331">
        <v>395880000</v>
      </c>
      <c r="L331">
        <v>882967000</v>
      </c>
      <c r="M331">
        <v>1094790000</v>
      </c>
      <c r="N331">
        <v>1413221000</v>
      </c>
      <c r="O331">
        <v>1310418000</v>
      </c>
      <c r="P331">
        <v>1218549000</v>
      </c>
      <c r="Q331">
        <v>1213741000</v>
      </c>
      <c r="R331">
        <v>847806000</v>
      </c>
      <c r="S331">
        <v>815114000</v>
      </c>
      <c r="T331">
        <v>969193000</v>
      </c>
      <c r="U331">
        <v>964358000</v>
      </c>
      <c r="V331">
        <v>1257909000</v>
      </c>
      <c r="W331">
        <v>1408588000</v>
      </c>
      <c r="X331">
        <v>1491707000</v>
      </c>
      <c r="Y331">
        <v>1873364000</v>
      </c>
      <c r="Z331">
        <v>4123290000</v>
      </c>
      <c r="AA331">
        <v>4490990000</v>
      </c>
      <c r="AB331">
        <v>4516176000</v>
      </c>
      <c r="AC331">
        <v>6716374000</v>
      </c>
    </row>
    <row r="332" spans="1:29" customFormat="1" hidden="1">
      <c r="A332" t="s">
        <v>133</v>
      </c>
      <c r="B332" t="s">
        <v>141</v>
      </c>
      <c r="C332" t="s">
        <v>2325</v>
      </c>
      <c r="D332" t="s">
        <v>2324</v>
      </c>
      <c r="K332">
        <v>4.1074911807428931</v>
      </c>
      <c r="L332">
        <v>7.4505695721880008</v>
      </c>
      <c r="M332">
        <v>9.0448612029081286</v>
      </c>
      <c r="N332">
        <v>9.9698130511463834</v>
      </c>
      <c r="O332">
        <v>7.4962416337738116</v>
      </c>
      <c r="P332">
        <v>6.7119195813825385</v>
      </c>
      <c r="Q332">
        <v>6.1235104182432778</v>
      </c>
      <c r="R332">
        <v>3.6006370508791306</v>
      </c>
      <c r="S332">
        <v>2.6690045841519319</v>
      </c>
      <c r="T332">
        <v>2.6203612079919969</v>
      </c>
      <c r="U332">
        <v>2.1150984778698949</v>
      </c>
      <c r="V332">
        <v>2.2560557418799436</v>
      </c>
      <c r="W332">
        <v>1.9825864204481478</v>
      </c>
      <c r="X332">
        <v>2.3448982158295997</v>
      </c>
      <c r="Y332">
        <v>2.3372350379898443</v>
      </c>
      <c r="Z332">
        <v>3.8833019401017141</v>
      </c>
      <c r="AA332">
        <v>3.6081482790757464</v>
      </c>
      <c r="AB332">
        <v>3.1600212712362503</v>
      </c>
      <c r="AC332">
        <v>4.1584880193176899</v>
      </c>
    </row>
    <row r="333" spans="1:29" customFormat="1" hidden="1">
      <c r="A333" t="s">
        <v>133</v>
      </c>
      <c r="B333" t="s">
        <v>141</v>
      </c>
      <c r="C333" t="s">
        <v>2323</v>
      </c>
      <c r="D333" t="s">
        <v>2322</v>
      </c>
      <c r="E333">
        <v>2.873528713992719</v>
      </c>
      <c r="F333">
        <v>1.7703671081409962</v>
      </c>
      <c r="G333">
        <v>2.4288345496682524</v>
      </c>
      <c r="H333">
        <v>3.2885758229749817</v>
      </c>
      <c r="I333">
        <v>1.9279180723539382</v>
      </c>
      <c r="J333">
        <v>1.7740628112952874</v>
      </c>
      <c r="K333">
        <v>1.6313030675253961</v>
      </c>
      <c r="L333">
        <v>3.3507001816952222</v>
      </c>
      <c r="M333">
        <v>4.0990366631569453</v>
      </c>
      <c r="N333">
        <v>4.9934423845209714</v>
      </c>
      <c r="O333">
        <v>3.9478138499371624</v>
      </c>
      <c r="P333">
        <v>3.4961522526727697</v>
      </c>
      <c r="Q333">
        <v>3.2466848393605696</v>
      </c>
      <c r="R333">
        <v>2.014360063170594</v>
      </c>
      <c r="S333">
        <v>1.6781204670795289</v>
      </c>
      <c r="T333">
        <v>1.7131045628528834</v>
      </c>
      <c r="U333">
        <v>1.4848720768131081</v>
      </c>
      <c r="V333">
        <v>1.6717842363897357</v>
      </c>
      <c r="W333">
        <v>1.4645204687735178</v>
      </c>
      <c r="X333">
        <v>1.4704150233974844</v>
      </c>
      <c r="Y333">
        <v>1.6799545966636558</v>
      </c>
      <c r="Z333">
        <v>3.1791440198513126</v>
      </c>
      <c r="AA333">
        <v>3.0026171357657083</v>
      </c>
      <c r="AB333">
        <v>2.7534172400008461</v>
      </c>
      <c r="AC333">
        <v>3.7968263722027524</v>
      </c>
    </row>
    <row r="334" spans="1:29" customFormat="1" hidden="1">
      <c r="A334" t="s">
        <v>133</v>
      </c>
      <c r="B334" t="s">
        <v>141</v>
      </c>
      <c r="C334" t="s">
        <v>2321</v>
      </c>
      <c r="D334" t="s">
        <v>2320</v>
      </c>
      <c r="E334">
        <v>5067000</v>
      </c>
      <c r="F334">
        <v>10019000</v>
      </c>
      <c r="G334">
        <v>1017000</v>
      </c>
      <c r="H334">
        <v>130513000</v>
      </c>
      <c r="I334">
        <v>6672000</v>
      </c>
      <c r="J334">
        <v>11471000</v>
      </c>
      <c r="K334">
        <v>9826000</v>
      </c>
      <c r="L334">
        <v>63208000</v>
      </c>
      <c r="M334">
        <v>84244000</v>
      </c>
      <c r="N334">
        <v>31966000</v>
      </c>
      <c r="O334">
        <v>26622000</v>
      </c>
      <c r="P334">
        <v>47234000</v>
      </c>
      <c r="Q334">
        <v>71125000</v>
      </c>
      <c r="R334">
        <v>76163000</v>
      </c>
      <c r="S334">
        <v>76213000</v>
      </c>
      <c r="T334">
        <v>56783000</v>
      </c>
      <c r="U334">
        <v>36649000</v>
      </c>
      <c r="V334">
        <v>28796000</v>
      </c>
      <c r="W334">
        <v>40597000</v>
      </c>
      <c r="X334">
        <v>39962000</v>
      </c>
      <c r="Y334">
        <v>39464000</v>
      </c>
      <c r="Z334">
        <v>33170000</v>
      </c>
      <c r="AA334">
        <v>12792000</v>
      </c>
      <c r="AB334">
        <v>624000</v>
      </c>
      <c r="AC334">
        <v>239000</v>
      </c>
    </row>
    <row r="335" spans="1:29" customFormat="1" hidden="1">
      <c r="A335" t="s">
        <v>133</v>
      </c>
      <c r="B335" t="s">
        <v>141</v>
      </c>
      <c r="C335" t="s">
        <v>2319</v>
      </c>
      <c r="D335" t="s">
        <v>2318</v>
      </c>
      <c r="E335">
        <v>145661000</v>
      </c>
      <c r="F335">
        <v>136205000</v>
      </c>
      <c r="G335">
        <v>211151000</v>
      </c>
      <c r="H335">
        <v>260234000</v>
      </c>
      <c r="I335">
        <v>267641000</v>
      </c>
      <c r="J335">
        <v>306136000</v>
      </c>
      <c r="K335">
        <v>300437000</v>
      </c>
      <c r="L335">
        <v>772625000</v>
      </c>
      <c r="M335">
        <v>974508000</v>
      </c>
      <c r="N335">
        <v>1347874000</v>
      </c>
      <c r="O335">
        <v>1232478000</v>
      </c>
      <c r="P335">
        <v>1143437000</v>
      </c>
      <c r="Q335">
        <v>1119304000</v>
      </c>
      <c r="R335">
        <v>742956000</v>
      </c>
      <c r="S335">
        <v>689491000</v>
      </c>
      <c r="T335">
        <v>797733000</v>
      </c>
      <c r="U335">
        <v>804534000</v>
      </c>
      <c r="V335">
        <v>1035045000</v>
      </c>
      <c r="W335">
        <v>1234371000</v>
      </c>
      <c r="X335">
        <v>1390745000</v>
      </c>
      <c r="Y335">
        <v>1755022000</v>
      </c>
      <c r="Z335">
        <v>3984583000</v>
      </c>
      <c r="AA335">
        <v>4287273000</v>
      </c>
      <c r="AB335">
        <v>4347734000</v>
      </c>
      <c r="AC335">
        <v>6541793000</v>
      </c>
    </row>
    <row r="336" spans="1:29" customFormat="1" hidden="1">
      <c r="A336" t="s">
        <v>133</v>
      </c>
      <c r="B336" t="s">
        <v>141</v>
      </c>
      <c r="C336" t="s">
        <v>2317</v>
      </c>
      <c r="D336" t="s">
        <v>2316</v>
      </c>
      <c r="E336">
        <v>0</v>
      </c>
      <c r="F336">
        <v>0</v>
      </c>
      <c r="G336">
        <v>0</v>
      </c>
      <c r="H336">
        <v>0</v>
      </c>
      <c r="I336">
        <v>0</v>
      </c>
      <c r="J336">
        <v>0</v>
      </c>
      <c r="K336">
        <v>0</v>
      </c>
      <c r="L336">
        <v>0</v>
      </c>
      <c r="M336">
        <v>0</v>
      </c>
      <c r="N336">
        <v>0</v>
      </c>
      <c r="O336">
        <v>0</v>
      </c>
      <c r="P336">
        <v>0</v>
      </c>
      <c r="Q336">
        <v>0</v>
      </c>
      <c r="R336">
        <v>0</v>
      </c>
      <c r="S336">
        <v>0</v>
      </c>
      <c r="T336">
        <v>0</v>
      </c>
      <c r="U336">
        <v>0</v>
      </c>
      <c r="V336">
        <v>0</v>
      </c>
      <c r="W336">
        <v>0</v>
      </c>
      <c r="X336">
        <v>0</v>
      </c>
      <c r="Y336">
        <v>143874000</v>
      </c>
      <c r="Z336">
        <v>2094444000</v>
      </c>
      <c r="AA336">
        <v>2070888000</v>
      </c>
      <c r="AB336">
        <v>1688888000</v>
      </c>
      <c r="AC336">
        <v>3047328000</v>
      </c>
    </row>
    <row r="337" spans="1:29" customFormat="1" hidden="1">
      <c r="A337" t="s">
        <v>133</v>
      </c>
      <c r="B337" t="s">
        <v>141</v>
      </c>
      <c r="C337" t="s">
        <v>2315</v>
      </c>
      <c r="D337" t="s">
        <v>2314</v>
      </c>
      <c r="K337">
        <v>3.2191637269142999</v>
      </c>
      <c r="L337">
        <v>7.0528478609400098</v>
      </c>
      <c r="M337">
        <v>8.7471249173826795</v>
      </c>
      <c r="N337">
        <v>9.7343209876543195</v>
      </c>
      <c r="O337">
        <v>7.2026771923802997</v>
      </c>
      <c r="P337">
        <v>6.5583640870283704</v>
      </c>
      <c r="Q337">
        <v>6.0058977851773401</v>
      </c>
      <c r="R337">
        <v>3.4788031937484098</v>
      </c>
      <c r="S337">
        <v>2.50721676489849</v>
      </c>
      <c r="T337">
        <v>2.3103144348014202</v>
      </c>
      <c r="U337">
        <v>1.84494231697153</v>
      </c>
      <c r="V337">
        <v>1.90799540864824</v>
      </c>
      <c r="W337">
        <v>1.79451638329017</v>
      </c>
      <c r="X337">
        <v>2.24900888155309</v>
      </c>
      <c r="Y337">
        <v>2.0593265379960801</v>
      </c>
      <c r="Z337">
        <v>1.8113665473723899</v>
      </c>
      <c r="AA337">
        <v>1.7909639425394499</v>
      </c>
      <c r="AB337">
        <v>1.86028366313079</v>
      </c>
    </row>
    <row r="338" spans="1:29" customFormat="1" hidden="1">
      <c r="A338" t="s">
        <v>133</v>
      </c>
      <c r="B338" t="s">
        <v>141</v>
      </c>
      <c r="C338" t="s">
        <v>2313</v>
      </c>
      <c r="D338" t="s">
        <v>2312</v>
      </c>
      <c r="E338">
        <v>145661000</v>
      </c>
      <c r="F338">
        <v>136205000</v>
      </c>
      <c r="G338">
        <v>211151000</v>
      </c>
      <c r="H338">
        <v>260234000</v>
      </c>
      <c r="I338">
        <v>267641000</v>
      </c>
      <c r="J338">
        <v>306136000</v>
      </c>
      <c r="K338">
        <v>300437000</v>
      </c>
      <c r="L338">
        <v>772625000</v>
      </c>
      <c r="M338">
        <v>974508000</v>
      </c>
      <c r="N338">
        <v>1347874000</v>
      </c>
      <c r="O338">
        <v>1232478000</v>
      </c>
      <c r="P338">
        <v>1143437000</v>
      </c>
      <c r="Q338">
        <v>1119304000</v>
      </c>
      <c r="R338">
        <v>742956000</v>
      </c>
      <c r="S338">
        <v>689491000</v>
      </c>
      <c r="T338">
        <v>797733000</v>
      </c>
      <c r="U338">
        <v>804534000</v>
      </c>
      <c r="V338">
        <v>1035045000</v>
      </c>
      <c r="W338">
        <v>1234371000</v>
      </c>
      <c r="X338">
        <v>1390745000</v>
      </c>
      <c r="Y338">
        <v>1611148000</v>
      </c>
      <c r="Z338">
        <v>1890139000</v>
      </c>
      <c r="AA338">
        <v>2216385000</v>
      </c>
      <c r="AB338">
        <v>2658846000</v>
      </c>
      <c r="AC338">
        <v>3494465000</v>
      </c>
    </row>
    <row r="339" spans="1:29" customFormat="1" hidden="1">
      <c r="A339" t="s">
        <v>133</v>
      </c>
      <c r="B339" t="s">
        <v>141</v>
      </c>
      <c r="C339" t="s">
        <v>2311</v>
      </c>
      <c r="D339" t="s">
        <v>2310</v>
      </c>
      <c r="E339">
        <v>2.4037550882620455</v>
      </c>
      <c r="F339">
        <v>1.4965669420095358</v>
      </c>
      <c r="G339">
        <v>2.2156446852135119</v>
      </c>
      <c r="H339">
        <v>2.0525372306697767</v>
      </c>
      <c r="I339">
        <v>1.6859936310113881</v>
      </c>
      <c r="J339">
        <v>1.4926481100848259</v>
      </c>
      <c r="K339">
        <v>1.2380110126758799</v>
      </c>
      <c r="L339">
        <v>2.9319722343895882</v>
      </c>
      <c r="M339">
        <v>3.6486851547235077</v>
      </c>
      <c r="N339">
        <v>4.7625468066168137</v>
      </c>
      <c r="O339">
        <v>3.7130089163479543</v>
      </c>
      <c r="P339">
        <v>3.2806475926199057</v>
      </c>
      <c r="Q339">
        <v>2.9940714925471275</v>
      </c>
      <c r="R339">
        <v>1.765239801432134</v>
      </c>
      <c r="S339">
        <v>1.419493419285071</v>
      </c>
      <c r="T339">
        <v>1.4100391173257742</v>
      </c>
      <c r="U339">
        <v>1.2387827668218203</v>
      </c>
      <c r="V339">
        <v>1.3755938744011005</v>
      </c>
      <c r="W339">
        <v>1.2833856284168514</v>
      </c>
      <c r="X339">
        <v>1.3708941110519255</v>
      </c>
      <c r="Y339">
        <v>1.4448102389634132</v>
      </c>
      <c r="Z339">
        <v>1.4573372473286477</v>
      </c>
      <c r="AA339">
        <v>1.4818460028755529</v>
      </c>
      <c r="AB339">
        <v>1.6210423187464993</v>
      </c>
      <c r="AC339">
        <v>1.9754523599697531</v>
      </c>
    </row>
    <row r="340" spans="1:29" customFormat="1" hidden="1">
      <c r="A340" t="s">
        <v>133</v>
      </c>
      <c r="B340" t="s">
        <v>141</v>
      </c>
      <c r="C340" t="s">
        <v>2309</v>
      </c>
      <c r="D340" t="s">
        <v>2308</v>
      </c>
      <c r="K340">
        <v>3.1172131147540987</v>
      </c>
      <c r="L340">
        <v>6.5194920259893676</v>
      </c>
      <c r="M340">
        <v>8.0511235955056168</v>
      </c>
      <c r="N340">
        <v>9.508811287477954</v>
      </c>
      <c r="O340">
        <v>7.0503861335163895</v>
      </c>
      <c r="P340">
        <v>6.2981933351693744</v>
      </c>
      <c r="Q340">
        <v>5.6470611977195908</v>
      </c>
      <c r="R340">
        <v>3.155338486367111</v>
      </c>
      <c r="S340">
        <v>2.257665356908972</v>
      </c>
      <c r="T340">
        <v>2.1567929272447075</v>
      </c>
      <c r="U340">
        <v>1.7645611264640082</v>
      </c>
      <c r="V340">
        <v>1.8563498753519738</v>
      </c>
      <c r="W340">
        <v>1.737376140074316</v>
      </c>
      <c r="X340">
        <v>2.1861903639078832</v>
      </c>
      <c r="Y340">
        <v>2.0100907015333176</v>
      </c>
      <c r="Z340">
        <v>1.780127142588058</v>
      </c>
      <c r="AA340">
        <v>1.7786716850307762</v>
      </c>
      <c r="AB340">
        <v>1.8590208636312788</v>
      </c>
      <c r="AC340">
        <v>2.1636214475883846</v>
      </c>
    </row>
    <row r="341" spans="1:29" customFormat="1" hidden="1">
      <c r="A341" t="s">
        <v>133</v>
      </c>
      <c r="B341" t="s">
        <v>141</v>
      </c>
      <c r="C341" t="s">
        <v>2307</v>
      </c>
      <c r="D341" t="s">
        <v>2306</v>
      </c>
      <c r="E341">
        <v>0</v>
      </c>
      <c r="F341">
        <v>0</v>
      </c>
      <c r="G341">
        <v>0</v>
      </c>
      <c r="H341">
        <v>0</v>
      </c>
      <c r="I341">
        <v>0</v>
      </c>
      <c r="J341">
        <v>0</v>
      </c>
      <c r="K341">
        <v>0</v>
      </c>
      <c r="L341">
        <v>0</v>
      </c>
      <c r="M341">
        <v>0</v>
      </c>
      <c r="N341">
        <v>0</v>
      </c>
      <c r="O341">
        <v>0</v>
      </c>
      <c r="P341">
        <v>0</v>
      </c>
      <c r="Q341">
        <v>0</v>
      </c>
      <c r="R341">
        <v>0</v>
      </c>
      <c r="S341">
        <v>0</v>
      </c>
      <c r="T341">
        <v>0</v>
      </c>
      <c r="U341">
        <v>0</v>
      </c>
      <c r="V341">
        <v>0</v>
      </c>
      <c r="W341">
        <v>0</v>
      </c>
      <c r="X341">
        <v>0</v>
      </c>
      <c r="Y341">
        <v>5238000</v>
      </c>
      <c r="Z341">
        <v>6155000</v>
      </c>
      <c r="AA341">
        <v>9577000</v>
      </c>
      <c r="AB341">
        <v>8146000</v>
      </c>
      <c r="AC341">
        <v>8266000</v>
      </c>
    </row>
    <row r="342" spans="1:29" customFormat="1" hidden="1">
      <c r="A342" t="s">
        <v>133</v>
      </c>
      <c r="B342" t="s">
        <v>141</v>
      </c>
      <c r="C342" t="s">
        <v>2305</v>
      </c>
      <c r="D342" t="s">
        <v>2304</v>
      </c>
      <c r="E342">
        <v>1038000</v>
      </c>
      <c r="F342">
        <v>1035000</v>
      </c>
      <c r="G342">
        <v>1029000</v>
      </c>
      <c r="H342">
        <v>1025000</v>
      </c>
      <c r="I342">
        <v>1161000</v>
      </c>
      <c r="J342">
        <v>2167000</v>
      </c>
      <c r="K342">
        <v>2545000</v>
      </c>
      <c r="L342">
        <v>4019000</v>
      </c>
      <c r="M342">
        <v>5430000</v>
      </c>
      <c r="N342">
        <v>8375000</v>
      </c>
      <c r="O342">
        <v>9255000</v>
      </c>
      <c r="P342">
        <v>10098000</v>
      </c>
      <c r="Q342">
        <v>12458000</v>
      </c>
      <c r="R342">
        <v>16256000</v>
      </c>
      <c r="S342">
        <v>36465000</v>
      </c>
      <c r="T342">
        <v>43937000</v>
      </c>
      <c r="U342">
        <v>55605000</v>
      </c>
      <c r="V342">
        <v>64247000</v>
      </c>
      <c r="W342">
        <v>75319000</v>
      </c>
      <c r="X342">
        <v>86624000</v>
      </c>
      <c r="Y342">
        <v>99178000</v>
      </c>
      <c r="Z342">
        <v>121231000</v>
      </c>
      <c r="AA342">
        <v>141265000</v>
      </c>
      <c r="AB342">
        <v>161785000</v>
      </c>
      <c r="AC342">
        <v>199019000</v>
      </c>
    </row>
    <row r="343" spans="1:29" customFormat="1" hidden="1">
      <c r="A343" t="s">
        <v>133</v>
      </c>
      <c r="B343" t="s">
        <v>141</v>
      </c>
      <c r="C343" t="s">
        <v>2303</v>
      </c>
      <c r="D343" t="s">
        <v>2302</v>
      </c>
      <c r="E343">
        <v>4966000</v>
      </c>
      <c r="F343">
        <v>7162000</v>
      </c>
      <c r="G343">
        <v>5343000</v>
      </c>
      <c r="H343">
        <v>47702000</v>
      </c>
      <c r="I343">
        <v>7703000</v>
      </c>
      <c r="J343">
        <v>9009000</v>
      </c>
      <c r="K343">
        <v>9277000</v>
      </c>
      <c r="L343">
        <v>11863000</v>
      </c>
      <c r="M343">
        <v>13345000</v>
      </c>
      <c r="N343">
        <v>17558000</v>
      </c>
      <c r="O343">
        <v>19790000</v>
      </c>
      <c r="P343">
        <v>25721000</v>
      </c>
      <c r="Q343">
        <v>26625000</v>
      </c>
      <c r="R343">
        <v>39255000</v>
      </c>
      <c r="S343">
        <v>69658000</v>
      </c>
      <c r="T343">
        <v>83288000</v>
      </c>
      <c r="U343">
        <v>97776000</v>
      </c>
      <c r="V343">
        <v>124948000</v>
      </c>
      <c r="W343">
        <v>155603000</v>
      </c>
      <c r="X343">
        <v>212520000</v>
      </c>
      <c r="Y343">
        <v>270212000</v>
      </c>
      <c r="Z343">
        <v>342432000</v>
      </c>
      <c r="AA343">
        <v>376403000</v>
      </c>
      <c r="AB343">
        <v>649905000</v>
      </c>
      <c r="AC343">
        <v>699112000</v>
      </c>
    </row>
    <row r="344" spans="1:29" customFormat="1" hidden="1">
      <c r="A344" t="s">
        <v>133</v>
      </c>
      <c r="B344" t="s">
        <v>141</v>
      </c>
      <c r="C344" t="s">
        <v>2301</v>
      </c>
      <c r="D344" t="s">
        <v>2300</v>
      </c>
      <c r="E344">
        <v>3.4092859447621535</v>
      </c>
      <c r="F344">
        <v>5.2582504313351199</v>
      </c>
      <c r="G344">
        <v>2.5304166212805055</v>
      </c>
      <c r="H344">
        <v>18.330425693798659</v>
      </c>
      <c r="I344">
        <v>2.8781091088435629</v>
      </c>
      <c r="J344">
        <v>2.942809731622547</v>
      </c>
      <c r="K344">
        <v>3.0878353864537322</v>
      </c>
      <c r="L344">
        <v>1.5354149813945963</v>
      </c>
      <c r="M344">
        <v>1.3694089735538344</v>
      </c>
      <c r="N344">
        <v>1.3026440156869263</v>
      </c>
      <c r="O344">
        <v>1.6057081749126556</v>
      </c>
      <c r="P344">
        <v>2.2494461872407485</v>
      </c>
      <c r="Q344">
        <v>2.3787103414264577</v>
      </c>
      <c r="R344">
        <v>5.2836237946796309</v>
      </c>
      <c r="S344">
        <v>10.102814975104824</v>
      </c>
      <c r="T344">
        <v>10.440586010607559</v>
      </c>
      <c r="U344">
        <v>12.153122180044598</v>
      </c>
      <c r="V344">
        <v>12.071745672893449</v>
      </c>
      <c r="W344">
        <v>12.605853507575922</v>
      </c>
      <c r="X344">
        <v>15.281018446947501</v>
      </c>
      <c r="Y344">
        <v>16.771395303224782</v>
      </c>
      <c r="Z344">
        <v>18.116762841251358</v>
      </c>
      <c r="AA344">
        <v>16.98274442391552</v>
      </c>
      <c r="AB344">
        <v>24.443123069181141</v>
      </c>
      <c r="AC344">
        <v>20.006267053755007</v>
      </c>
    </row>
    <row r="345" spans="1:29" customFormat="1" hidden="1">
      <c r="A345" t="s">
        <v>133</v>
      </c>
      <c r="B345" t="s">
        <v>141</v>
      </c>
      <c r="C345" t="s">
        <v>2299</v>
      </c>
      <c r="D345" t="s">
        <v>2298</v>
      </c>
      <c r="E345">
        <v>3229000</v>
      </c>
      <c r="F345">
        <v>5062000</v>
      </c>
      <c r="G345">
        <v>3838000</v>
      </c>
      <c r="H345">
        <v>17101000</v>
      </c>
      <c r="I345">
        <v>7703000</v>
      </c>
      <c r="J345">
        <v>9009000</v>
      </c>
      <c r="K345">
        <v>9277000</v>
      </c>
      <c r="L345">
        <v>11858000</v>
      </c>
      <c r="M345">
        <v>12795000</v>
      </c>
      <c r="N345">
        <v>17220000</v>
      </c>
      <c r="O345">
        <v>18925000</v>
      </c>
      <c r="P345">
        <v>23280000</v>
      </c>
      <c r="Q345">
        <v>24322000</v>
      </c>
      <c r="R345">
        <v>33756000</v>
      </c>
      <c r="S345">
        <v>62540000</v>
      </c>
      <c r="T345">
        <v>75684000</v>
      </c>
      <c r="U345">
        <v>93085000</v>
      </c>
      <c r="V345">
        <v>113072000</v>
      </c>
      <c r="W345">
        <v>143143000</v>
      </c>
      <c r="X345">
        <v>184367000</v>
      </c>
      <c r="Y345">
        <v>219844000</v>
      </c>
      <c r="Z345">
        <v>271168000</v>
      </c>
      <c r="AA345">
        <v>297907000</v>
      </c>
      <c r="AB345">
        <v>321131000</v>
      </c>
      <c r="AC345">
        <v>375669000</v>
      </c>
    </row>
    <row r="346" spans="1:29" customFormat="1" hidden="1">
      <c r="A346" t="s">
        <v>133</v>
      </c>
      <c r="B346" t="s">
        <v>141</v>
      </c>
      <c r="C346" t="s">
        <v>2297</v>
      </c>
      <c r="D346" t="s">
        <v>2296</v>
      </c>
      <c r="E346">
        <v>125448000</v>
      </c>
      <c r="F346">
        <v>110374000</v>
      </c>
      <c r="G346">
        <v>162437000</v>
      </c>
      <c r="H346">
        <v>188606000</v>
      </c>
      <c r="I346">
        <v>112380000</v>
      </c>
      <c r="J346">
        <v>224158000</v>
      </c>
      <c r="K346">
        <v>226075000</v>
      </c>
      <c r="L346">
        <v>273120000</v>
      </c>
      <c r="M346">
        <v>201492000</v>
      </c>
      <c r="N346">
        <v>152579000</v>
      </c>
      <c r="O346">
        <v>211731000</v>
      </c>
      <c r="P346">
        <v>287313000</v>
      </c>
      <c r="Q346">
        <v>321727000</v>
      </c>
      <c r="R346">
        <v>356910000</v>
      </c>
      <c r="S346">
        <v>464307000</v>
      </c>
      <c r="T346">
        <v>559658000</v>
      </c>
      <c r="U346">
        <v>546805000</v>
      </c>
      <c r="V346">
        <v>755467000</v>
      </c>
      <c r="W346">
        <v>916739000</v>
      </c>
      <c r="X346">
        <v>1030523000</v>
      </c>
      <c r="Y346">
        <v>1132958000</v>
      </c>
      <c r="Z346">
        <v>1280108000</v>
      </c>
      <c r="AA346">
        <v>1517323000</v>
      </c>
      <c r="AB346">
        <v>1875883000</v>
      </c>
      <c r="AC346">
        <v>1891873000</v>
      </c>
    </row>
    <row r="347" spans="1:29" customFormat="1" hidden="1">
      <c r="A347" t="s">
        <v>133</v>
      </c>
      <c r="B347" t="s">
        <v>141</v>
      </c>
      <c r="C347" t="s">
        <v>2295</v>
      </c>
      <c r="D347" t="s">
        <v>2294</v>
      </c>
      <c r="E347">
        <v>0</v>
      </c>
      <c r="F347">
        <v>0</v>
      </c>
      <c r="G347">
        <v>0</v>
      </c>
      <c r="H347">
        <v>0</v>
      </c>
      <c r="I347">
        <v>0</v>
      </c>
      <c r="J347">
        <v>0</v>
      </c>
      <c r="K347">
        <v>0</v>
      </c>
      <c r="L347">
        <v>0</v>
      </c>
      <c r="M347">
        <v>10674000</v>
      </c>
      <c r="N347">
        <v>21348000</v>
      </c>
      <c r="O347">
        <v>21348000</v>
      </c>
      <c r="P347">
        <v>21348000</v>
      </c>
      <c r="Q347">
        <v>38344000</v>
      </c>
      <c r="R347">
        <v>61982000</v>
      </c>
      <c r="S347">
        <v>61982000</v>
      </c>
      <c r="T347">
        <v>61213000</v>
      </c>
      <c r="U347">
        <v>96281000</v>
      </c>
      <c r="V347">
        <v>110912000</v>
      </c>
      <c r="W347">
        <v>99887000</v>
      </c>
      <c r="X347">
        <v>112995000</v>
      </c>
      <c r="Y347">
        <v>111718000</v>
      </c>
      <c r="Z347">
        <v>145090000</v>
      </c>
      <c r="AA347">
        <v>144902000</v>
      </c>
      <c r="AB347">
        <v>149314000</v>
      </c>
      <c r="AC347">
        <v>825709000</v>
      </c>
    </row>
    <row r="348" spans="1:29" customFormat="1" hidden="1">
      <c r="A348" t="s">
        <v>133</v>
      </c>
      <c r="B348" t="s">
        <v>141</v>
      </c>
      <c r="C348" t="s">
        <v>2293</v>
      </c>
      <c r="D348" t="s">
        <v>2292</v>
      </c>
      <c r="E348">
        <v>4455000</v>
      </c>
      <c r="F348">
        <v>0</v>
      </c>
      <c r="G348">
        <v>0</v>
      </c>
      <c r="H348">
        <v>8624000</v>
      </c>
      <c r="I348">
        <v>11239000</v>
      </c>
      <c r="J348">
        <v>23798000</v>
      </c>
      <c r="K348">
        <v>48433000</v>
      </c>
      <c r="L348">
        <v>463229000</v>
      </c>
      <c r="M348">
        <v>659306000</v>
      </c>
      <c r="N348">
        <v>1024347000</v>
      </c>
      <c r="O348">
        <v>770418000</v>
      </c>
      <c r="P348">
        <v>710803000</v>
      </c>
      <c r="Q348">
        <v>633262000</v>
      </c>
      <c r="R348">
        <v>209869000</v>
      </c>
      <c r="S348">
        <v>59137000</v>
      </c>
      <c r="T348">
        <v>82422000</v>
      </c>
      <c r="U348">
        <v>80606000</v>
      </c>
      <c r="V348">
        <v>86161000</v>
      </c>
      <c r="W348">
        <v>148584000</v>
      </c>
      <c r="X348">
        <v>195856000</v>
      </c>
      <c r="Y348">
        <v>305234000</v>
      </c>
      <c r="Z348">
        <v>431035000</v>
      </c>
      <c r="AA348">
        <v>527233000</v>
      </c>
      <c r="AB348">
        <v>603075000</v>
      </c>
      <c r="AC348">
        <v>751343000</v>
      </c>
    </row>
    <row r="349" spans="1:29" customFormat="1" hidden="1">
      <c r="A349" t="s">
        <v>133</v>
      </c>
      <c r="B349" t="s">
        <v>141</v>
      </c>
      <c r="C349" t="s">
        <v>2291</v>
      </c>
      <c r="D349" t="s">
        <v>2290</v>
      </c>
      <c r="E349">
        <v>0</v>
      </c>
      <c r="F349">
        <v>0</v>
      </c>
      <c r="G349">
        <v>0</v>
      </c>
      <c r="H349">
        <v>0</v>
      </c>
      <c r="I349">
        <v>0</v>
      </c>
      <c r="J349">
        <v>0</v>
      </c>
      <c r="K349">
        <v>0</v>
      </c>
      <c r="L349">
        <v>0</v>
      </c>
      <c r="M349">
        <v>0</v>
      </c>
      <c r="N349">
        <v>0</v>
      </c>
      <c r="O349">
        <v>0</v>
      </c>
      <c r="P349">
        <v>0</v>
      </c>
      <c r="Q349">
        <v>0</v>
      </c>
      <c r="R349">
        <v>0</v>
      </c>
      <c r="S349">
        <v>0</v>
      </c>
      <c r="T349">
        <v>0</v>
      </c>
      <c r="U349">
        <v>0</v>
      </c>
      <c r="V349">
        <v>0</v>
      </c>
      <c r="W349">
        <v>0</v>
      </c>
      <c r="X349">
        <v>0</v>
      </c>
      <c r="Y349">
        <v>0</v>
      </c>
      <c r="Z349">
        <v>4444000</v>
      </c>
      <c r="AA349">
        <v>8888000</v>
      </c>
      <c r="AB349">
        <v>8888000</v>
      </c>
      <c r="AC349">
        <v>32128000</v>
      </c>
    </row>
    <row r="350" spans="1:29" customFormat="1" hidden="1">
      <c r="A350" t="s">
        <v>133</v>
      </c>
      <c r="B350" t="s">
        <v>141</v>
      </c>
      <c r="C350" t="s">
        <v>2289</v>
      </c>
      <c r="D350" t="s">
        <v>2288</v>
      </c>
      <c r="E350">
        <v>0</v>
      </c>
      <c r="F350">
        <v>0</v>
      </c>
      <c r="G350">
        <v>0</v>
      </c>
      <c r="H350">
        <v>0</v>
      </c>
      <c r="I350">
        <v>0</v>
      </c>
      <c r="J350">
        <v>0</v>
      </c>
      <c r="K350">
        <v>0</v>
      </c>
      <c r="L350">
        <v>0</v>
      </c>
      <c r="M350">
        <v>0</v>
      </c>
      <c r="N350">
        <v>0</v>
      </c>
      <c r="O350">
        <v>0</v>
      </c>
      <c r="P350">
        <v>0</v>
      </c>
      <c r="Q350">
        <v>0</v>
      </c>
      <c r="R350">
        <v>0</v>
      </c>
      <c r="S350">
        <v>0</v>
      </c>
      <c r="T350">
        <v>0</v>
      </c>
      <c r="U350">
        <v>0</v>
      </c>
      <c r="V350">
        <v>0</v>
      </c>
      <c r="W350">
        <v>0</v>
      </c>
      <c r="X350">
        <v>0</v>
      </c>
      <c r="Y350">
        <v>143874000</v>
      </c>
      <c r="Z350">
        <v>2090000000</v>
      </c>
      <c r="AA350">
        <v>2062000000</v>
      </c>
      <c r="AB350">
        <v>1680000000</v>
      </c>
      <c r="AC350">
        <v>3015200000</v>
      </c>
    </row>
    <row r="351" spans="1:29" customFormat="1" hidden="1">
      <c r="A351" t="s">
        <v>133</v>
      </c>
      <c r="B351" t="s">
        <v>141</v>
      </c>
      <c r="C351" t="s">
        <v>2287</v>
      </c>
      <c r="D351" t="s">
        <v>2286</v>
      </c>
      <c r="E351">
        <v>15758000</v>
      </c>
      <c r="F351">
        <v>25831000</v>
      </c>
      <c r="G351">
        <v>48714000</v>
      </c>
      <c r="H351">
        <v>63004000</v>
      </c>
      <c r="I351">
        <v>144022000</v>
      </c>
      <c r="J351">
        <v>58180000</v>
      </c>
      <c r="K351">
        <v>25929000</v>
      </c>
      <c r="L351">
        <v>36276000</v>
      </c>
      <c r="M351">
        <v>103036000</v>
      </c>
      <c r="N351">
        <v>149600000</v>
      </c>
      <c r="O351">
        <v>228981000</v>
      </c>
      <c r="P351">
        <v>123973000</v>
      </c>
      <c r="Q351">
        <v>125971000</v>
      </c>
      <c r="R351">
        <v>114195000</v>
      </c>
      <c r="S351">
        <v>104065000</v>
      </c>
      <c r="T351">
        <v>94440000</v>
      </c>
      <c r="U351">
        <v>80842000</v>
      </c>
      <c r="V351">
        <v>82505000</v>
      </c>
      <c r="W351">
        <v>69161000</v>
      </c>
      <c r="X351">
        <v>51371000</v>
      </c>
      <c r="Y351">
        <v>61238000</v>
      </c>
      <c r="Z351">
        <v>33906000</v>
      </c>
      <c r="AA351">
        <v>26927000</v>
      </c>
      <c r="AB351">
        <v>30574000</v>
      </c>
      <c r="AC351">
        <v>25540000</v>
      </c>
    </row>
    <row r="352" spans="1:29" customFormat="1" hidden="1">
      <c r="A352" t="s">
        <v>133</v>
      </c>
      <c r="B352" t="s">
        <v>141</v>
      </c>
      <c r="C352" t="s">
        <v>2285</v>
      </c>
      <c r="D352" t="s">
        <v>2284</v>
      </c>
      <c r="E352">
        <v>20213000</v>
      </c>
      <c r="F352">
        <v>25831000</v>
      </c>
      <c r="G352">
        <v>48714000</v>
      </c>
      <c r="H352">
        <v>71628000</v>
      </c>
      <c r="I352">
        <v>155261000</v>
      </c>
      <c r="J352">
        <v>81978000</v>
      </c>
      <c r="K352">
        <v>74362000</v>
      </c>
      <c r="L352">
        <v>499505000</v>
      </c>
      <c r="M352">
        <v>773016000</v>
      </c>
      <c r="N352">
        <v>1195295000</v>
      </c>
      <c r="O352">
        <v>1020747000</v>
      </c>
      <c r="P352">
        <v>856124000</v>
      </c>
      <c r="Q352">
        <v>797577000</v>
      </c>
      <c r="R352">
        <v>386046000</v>
      </c>
      <c r="S352">
        <v>225184000</v>
      </c>
      <c r="T352">
        <v>238075000</v>
      </c>
      <c r="U352">
        <v>257729000</v>
      </c>
      <c r="V352">
        <v>279578000</v>
      </c>
      <c r="W352">
        <v>317632000</v>
      </c>
      <c r="X352">
        <v>360222000</v>
      </c>
      <c r="Y352">
        <v>478190000</v>
      </c>
      <c r="Z352">
        <v>610031000</v>
      </c>
      <c r="AA352">
        <v>699062000</v>
      </c>
      <c r="AB352">
        <v>782963000</v>
      </c>
      <c r="AC352">
        <v>1602592000</v>
      </c>
    </row>
    <row r="353" spans="1:29" customFormat="1" hidden="1">
      <c r="A353" t="s">
        <v>133</v>
      </c>
      <c r="B353" t="s">
        <v>141</v>
      </c>
      <c r="C353" t="s">
        <v>2283</v>
      </c>
      <c r="D353" t="s">
        <v>2282</v>
      </c>
      <c r="E353">
        <v>409556000</v>
      </c>
      <c r="F353">
        <v>0</v>
      </c>
      <c r="G353">
        <v>282769000</v>
      </c>
      <c r="H353">
        <v>652310000</v>
      </c>
      <c r="I353">
        <v>0</v>
      </c>
      <c r="J353">
        <v>89471000</v>
      </c>
      <c r="K353">
        <v>167467000</v>
      </c>
      <c r="L353">
        <v>861165000</v>
      </c>
      <c r="M353">
        <v>14509000</v>
      </c>
      <c r="N353">
        <v>636000</v>
      </c>
      <c r="O353">
        <v>0</v>
      </c>
      <c r="P353">
        <v>0</v>
      </c>
      <c r="Q353">
        <v>0</v>
      </c>
      <c r="R353">
        <v>0</v>
      </c>
      <c r="S353">
        <v>0</v>
      </c>
      <c r="T353">
        <v>200732000</v>
      </c>
      <c r="U353">
        <v>0</v>
      </c>
      <c r="V353">
        <v>0</v>
      </c>
      <c r="W353">
        <v>0</v>
      </c>
      <c r="X353">
        <v>0</v>
      </c>
      <c r="Y353">
        <v>3286000</v>
      </c>
      <c r="Z353">
        <v>5005000</v>
      </c>
      <c r="AA353">
        <v>0</v>
      </c>
      <c r="AB353">
        <v>0</v>
      </c>
      <c r="AC353">
        <v>0</v>
      </c>
    </row>
    <row r="354" spans="1:29" customFormat="1" hidden="1">
      <c r="A354" t="s">
        <v>133</v>
      </c>
      <c r="B354" t="s">
        <v>141</v>
      </c>
      <c r="C354" t="s">
        <v>2281</v>
      </c>
      <c r="D354" t="s">
        <v>2280</v>
      </c>
      <c r="E354">
        <v>155154000</v>
      </c>
      <c r="F354">
        <v>253864000</v>
      </c>
      <c r="G354">
        <v>145490000</v>
      </c>
      <c r="H354">
        <v>666203000</v>
      </c>
      <c r="I354">
        <v>1835774000</v>
      </c>
      <c r="J354">
        <v>3589498000</v>
      </c>
      <c r="K354">
        <v>4344330000</v>
      </c>
      <c r="L354">
        <v>8599680000</v>
      </c>
      <c r="M354">
        <v>5632171000</v>
      </c>
      <c r="N354">
        <v>6520066000</v>
      </c>
      <c r="O354">
        <v>5831558000</v>
      </c>
      <c r="P354">
        <v>5689847000</v>
      </c>
      <c r="Q354">
        <v>6638864000</v>
      </c>
      <c r="R354">
        <v>7515768000</v>
      </c>
      <c r="S354">
        <v>8326416000</v>
      </c>
      <c r="T354">
        <v>7920900000</v>
      </c>
      <c r="U354">
        <v>10030170000</v>
      </c>
      <c r="V354">
        <v>12229749000</v>
      </c>
      <c r="W354">
        <v>15640081000</v>
      </c>
      <c r="X354">
        <v>18066216000</v>
      </c>
      <c r="Y354">
        <v>19012290000</v>
      </c>
      <c r="Z354">
        <v>33298138000</v>
      </c>
      <c r="AA354">
        <v>33595914000</v>
      </c>
      <c r="AB354">
        <v>33428947000</v>
      </c>
      <c r="AC354">
        <v>29381923000</v>
      </c>
    </row>
    <row r="355" spans="1:29" customFormat="1" hidden="1">
      <c r="A355" t="s">
        <v>133</v>
      </c>
      <c r="B355" t="s">
        <v>141</v>
      </c>
      <c r="C355" t="s">
        <v>2279</v>
      </c>
      <c r="D355" t="s">
        <v>2278</v>
      </c>
      <c r="E355">
        <v>88726000</v>
      </c>
      <c r="F355">
        <v>158277000</v>
      </c>
      <c r="G355">
        <v>145490000</v>
      </c>
      <c r="H355">
        <v>666203000</v>
      </c>
      <c r="I355">
        <v>1469688000</v>
      </c>
      <c r="J355">
        <v>3097320000</v>
      </c>
      <c r="K355">
        <v>3925473000</v>
      </c>
      <c r="L355">
        <v>8333283000</v>
      </c>
      <c r="M355">
        <v>5329116000</v>
      </c>
      <c r="N355">
        <v>6222093000</v>
      </c>
      <c r="O355">
        <v>5632574000</v>
      </c>
      <c r="P355">
        <v>5577998000</v>
      </c>
      <c r="Q355">
        <v>6578101000</v>
      </c>
      <c r="R355">
        <v>7484882000</v>
      </c>
      <c r="S355">
        <v>8110687000</v>
      </c>
      <c r="T355">
        <v>7768243000</v>
      </c>
      <c r="U355">
        <v>9384508000</v>
      </c>
      <c r="V355">
        <v>11359031000</v>
      </c>
      <c r="W355">
        <v>14747080000</v>
      </c>
      <c r="X355">
        <v>17344428000</v>
      </c>
      <c r="Y355">
        <v>18266268000</v>
      </c>
      <c r="Z355">
        <v>30197668000</v>
      </c>
      <c r="AA355">
        <v>30643111000</v>
      </c>
      <c r="AB355">
        <v>31520091000</v>
      </c>
      <c r="AC355">
        <v>28629241000</v>
      </c>
    </row>
    <row r="356" spans="1:29" customFormat="1" hidden="1">
      <c r="A356" t="s">
        <v>133</v>
      </c>
      <c r="B356" t="s">
        <v>141</v>
      </c>
      <c r="C356" t="s">
        <v>2277</v>
      </c>
      <c r="D356" t="s">
        <v>2276</v>
      </c>
      <c r="E356">
        <v>66428000</v>
      </c>
      <c r="F356">
        <v>95587000</v>
      </c>
      <c r="G356">
        <v>0</v>
      </c>
      <c r="H356">
        <v>0</v>
      </c>
      <c r="I356">
        <v>366086000</v>
      </c>
      <c r="J356">
        <v>492178000</v>
      </c>
      <c r="K356">
        <v>418857000</v>
      </c>
      <c r="L356">
        <v>266397000</v>
      </c>
      <c r="M356">
        <v>303055000</v>
      </c>
      <c r="N356">
        <v>297973000</v>
      </c>
      <c r="O356">
        <v>198984000</v>
      </c>
      <c r="P356">
        <v>111849000</v>
      </c>
      <c r="Q356">
        <v>60763000</v>
      </c>
      <c r="R356">
        <v>30886000</v>
      </c>
      <c r="S356">
        <v>215729000</v>
      </c>
      <c r="T356">
        <v>152657000</v>
      </c>
      <c r="U356">
        <v>645662000</v>
      </c>
      <c r="V356">
        <v>870718000</v>
      </c>
      <c r="W356">
        <v>893001000</v>
      </c>
      <c r="X356">
        <v>721788000</v>
      </c>
      <c r="Y356">
        <v>746022000</v>
      </c>
      <c r="Z356">
        <v>3100470000</v>
      </c>
      <c r="AA356">
        <v>2952803000</v>
      </c>
      <c r="AB356">
        <v>1908856000</v>
      </c>
      <c r="AC356">
        <v>752682000</v>
      </c>
    </row>
    <row r="357" spans="1:29" customFormat="1" hidden="1">
      <c r="A357" t="s">
        <v>133</v>
      </c>
      <c r="B357" t="s">
        <v>141</v>
      </c>
      <c r="C357" t="s">
        <v>2275</v>
      </c>
      <c r="D357" t="s">
        <v>2274</v>
      </c>
      <c r="E357">
        <v>266.47582370609013</v>
      </c>
      <c r="F357">
        <v>266.98856211889483</v>
      </c>
      <c r="G357">
        <v>279.88322197345963</v>
      </c>
      <c r="H357">
        <v>283.6353894176325</v>
      </c>
      <c r="I357">
        <v>287.88997546847094</v>
      </c>
      <c r="J357">
        <v>296.54981913881232</v>
      </c>
      <c r="K357">
        <v>304.60645713936907</v>
      </c>
      <c r="L357">
        <v>317.60123149558768</v>
      </c>
      <c r="M357">
        <v>325.36551321275704</v>
      </c>
      <c r="N357">
        <v>337.062078644694</v>
      </c>
      <c r="O357">
        <v>353.2530206209023</v>
      </c>
      <c r="P357">
        <v>354.56516794372197</v>
      </c>
      <c r="Q357">
        <v>365.93994148310037</v>
      </c>
      <c r="R357">
        <v>374.54958520709437</v>
      </c>
      <c r="S357">
        <v>388.08957175359302</v>
      </c>
      <c r="T357">
        <v>398.99584575271041</v>
      </c>
      <c r="U357">
        <v>408.59492511719526</v>
      </c>
      <c r="V357">
        <v>419.89667655015739</v>
      </c>
      <c r="W357">
        <v>434.04179883287605</v>
      </c>
      <c r="X357">
        <v>437.01755748596366</v>
      </c>
      <c r="Y357">
        <v>446.38868826560946</v>
      </c>
      <c r="Z357">
        <v>459.6624082908433</v>
      </c>
      <c r="AA357">
        <v>467.68738421295922</v>
      </c>
      <c r="AB357">
        <v>476.15254389020055</v>
      </c>
      <c r="AC357">
        <v>489.38694546877537</v>
      </c>
    </row>
    <row r="358" spans="1:29" customFormat="1" hidden="1">
      <c r="A358" t="s">
        <v>133</v>
      </c>
      <c r="B358" t="s">
        <v>141</v>
      </c>
      <c r="C358" t="s">
        <v>2273</v>
      </c>
      <c r="D358" t="s">
        <v>2272</v>
      </c>
      <c r="E358">
        <v>7.5480698196361002</v>
      </c>
      <c r="F358">
        <v>7.2201374909730696</v>
      </c>
      <c r="G358">
        <v>6.9364498593151698</v>
      </c>
      <c r="H358">
        <v>6.9639189139745801</v>
      </c>
      <c r="I358">
        <v>6.4029371711415504</v>
      </c>
      <c r="J358">
        <v>6.23338794458828</v>
      </c>
      <c r="K358">
        <v>6.0205342679038196</v>
      </c>
      <c r="L358">
        <v>5.9986556748997</v>
      </c>
      <c r="M358">
        <v>6.0442605951167003</v>
      </c>
      <c r="N358">
        <v>5.93678929162302</v>
      </c>
      <c r="O358">
        <v>5.8489076208565001</v>
      </c>
      <c r="P358">
        <v>5.8738049101082801</v>
      </c>
      <c r="Q358">
        <v>6.0286218764503801</v>
      </c>
      <c r="R358">
        <v>5.9210644897124203</v>
      </c>
      <c r="S358">
        <v>6.11096132714587</v>
      </c>
      <c r="T358">
        <v>6.0448527528334903</v>
      </c>
      <c r="U358">
        <v>5.7895152832954304</v>
      </c>
      <c r="V358">
        <v>5.8243801502719998</v>
      </c>
      <c r="W358">
        <v>5.8984835805803497</v>
      </c>
      <c r="X358">
        <v>6.1066115011330204</v>
      </c>
      <c r="Y358">
        <v>6.3243914933462602</v>
      </c>
      <c r="Z358">
        <v>6.1461248779786501</v>
      </c>
      <c r="AA358">
        <v>6.2267055026799101</v>
      </c>
    </row>
    <row r="359" spans="1:29" customFormat="1" hidden="1">
      <c r="A359" t="s">
        <v>133</v>
      </c>
      <c r="B359" t="s">
        <v>141</v>
      </c>
      <c r="C359" t="s">
        <v>2271</v>
      </c>
      <c r="D359" t="s">
        <v>2270</v>
      </c>
      <c r="E359">
        <v>84.469790000000003</v>
      </c>
      <c r="O359">
        <v>86.6</v>
      </c>
      <c r="Y359">
        <v>94.9</v>
      </c>
      <c r="AA359">
        <v>97.654600000000002</v>
      </c>
    </row>
    <row r="360" spans="1:29" customFormat="1" hidden="1">
      <c r="A360" t="s">
        <v>133</v>
      </c>
      <c r="B360" t="s">
        <v>141</v>
      </c>
      <c r="C360" t="s">
        <v>2269</v>
      </c>
      <c r="D360" t="s">
        <v>2268</v>
      </c>
      <c r="E360">
        <v>100</v>
      </c>
      <c r="O360">
        <v>96.856831049478899</v>
      </c>
      <c r="Y360">
        <v>98.519254433586596</v>
      </c>
      <c r="AA360">
        <v>100</v>
      </c>
    </row>
    <row r="361" spans="1:29" customFormat="1" hidden="1">
      <c r="A361" t="s">
        <v>133</v>
      </c>
      <c r="B361" t="s">
        <v>141</v>
      </c>
      <c r="C361" t="s">
        <v>2267</v>
      </c>
      <c r="D361" t="s">
        <v>2266</v>
      </c>
      <c r="E361">
        <v>87.937740000000005</v>
      </c>
      <c r="O361">
        <v>89.1</v>
      </c>
      <c r="Y361">
        <v>96</v>
      </c>
      <c r="AA361">
        <v>99</v>
      </c>
    </row>
    <row r="362" spans="1:29" customFormat="1" hidden="1">
      <c r="A362" t="s">
        <v>133</v>
      </c>
      <c r="B362" t="s">
        <v>141</v>
      </c>
      <c r="C362" t="s">
        <v>2265</v>
      </c>
      <c r="D362" t="s">
        <v>2264</v>
      </c>
      <c r="E362">
        <v>23.050339822601082</v>
      </c>
      <c r="F362">
        <v>14.831704668838219</v>
      </c>
      <c r="G362">
        <v>8.7686759402369923</v>
      </c>
      <c r="H362">
        <v>5.9744888388670043</v>
      </c>
      <c r="I362">
        <v>8.7158203125</v>
      </c>
      <c r="J362">
        <v>13.810759148006554</v>
      </c>
      <c r="K362">
        <v>14.022662889518415</v>
      </c>
      <c r="L362">
        <v>17.379259878737194</v>
      </c>
      <c r="M362">
        <v>16.045739579490963</v>
      </c>
      <c r="N362">
        <v>12.373190712678808</v>
      </c>
      <c r="O362">
        <v>11.803019464628591</v>
      </c>
      <c r="P362">
        <v>10.513591217982226</v>
      </c>
      <c r="Q362">
        <v>13.627220918538384</v>
      </c>
      <c r="R362">
        <v>17.683567501527182</v>
      </c>
      <c r="S362">
        <v>15.52295007466078</v>
      </c>
      <c r="T362">
        <v>22.690845385418221</v>
      </c>
      <c r="U362">
        <v>23.33162514671119</v>
      </c>
      <c r="V362">
        <v>21.81829035339064</v>
      </c>
      <c r="W362">
        <v>20.059676276636328</v>
      </c>
      <c r="X362">
        <v>18.00901713255185</v>
      </c>
      <c r="Y362">
        <v>20.747500079028061</v>
      </c>
      <c r="Z362">
        <v>21.296595203281367</v>
      </c>
      <c r="AA362">
        <v>20.811576282656464</v>
      </c>
      <c r="AB362">
        <v>19.545297099852004</v>
      </c>
    </row>
    <row r="363" spans="1:29" customFormat="1" hidden="1">
      <c r="A363" t="s">
        <v>133</v>
      </c>
      <c r="B363" t="s">
        <v>141</v>
      </c>
      <c r="C363" t="s">
        <v>2263</v>
      </c>
      <c r="D363" t="s">
        <v>2262</v>
      </c>
      <c r="E363">
        <v>38.152286602925926</v>
      </c>
      <c r="F363">
        <v>31.411509229098804</v>
      </c>
      <c r="G363">
        <v>25.522926326635755</v>
      </c>
      <c r="H363">
        <v>25.295441755768149</v>
      </c>
      <c r="I363">
        <v>24.7802734375</v>
      </c>
      <c r="J363">
        <v>27.758055707263789</v>
      </c>
      <c r="K363">
        <v>29.131255901794145</v>
      </c>
      <c r="L363">
        <v>39.070666945431739</v>
      </c>
      <c r="M363">
        <v>48.842677978605678</v>
      </c>
      <c r="N363">
        <v>41.53402096863195</v>
      </c>
      <c r="O363">
        <v>45.216671059071572</v>
      </c>
      <c r="P363">
        <v>40.505750130684788</v>
      </c>
      <c r="Q363">
        <v>49.161917532685216</v>
      </c>
      <c r="R363">
        <v>53.607819181429441</v>
      </c>
      <c r="S363">
        <v>61.440412040944402</v>
      </c>
      <c r="T363">
        <v>68.326002683763235</v>
      </c>
      <c r="U363">
        <v>66.156414791794091</v>
      </c>
      <c r="V363">
        <v>65.505611270296086</v>
      </c>
      <c r="W363">
        <v>64.518502370701398</v>
      </c>
      <c r="X363">
        <v>63.867748722572891</v>
      </c>
      <c r="Y363">
        <v>70.85971992455454</v>
      </c>
      <c r="Z363">
        <v>61.001500161409773</v>
      </c>
      <c r="AA363">
        <v>55.762659470478638</v>
      </c>
      <c r="AB363">
        <v>54.910728343357377</v>
      </c>
    </row>
    <row r="364" spans="1:29" customFormat="1" hidden="1">
      <c r="A364" t="s">
        <v>133</v>
      </c>
      <c r="B364" t="s">
        <v>141</v>
      </c>
      <c r="C364" t="s">
        <v>2261</v>
      </c>
      <c r="D364" t="s">
        <v>2260</v>
      </c>
      <c r="E364">
        <v>61.847713397074067</v>
      </c>
      <c r="F364">
        <v>68.588490770901188</v>
      </c>
      <c r="G364">
        <v>74.477073673364245</v>
      </c>
      <c r="H364">
        <v>74.704558244231862</v>
      </c>
      <c r="I364">
        <v>75.2197265625</v>
      </c>
      <c r="J364">
        <v>72.241944292736207</v>
      </c>
      <c r="K364">
        <v>70.868744098205852</v>
      </c>
      <c r="L364">
        <v>60.929333054568261</v>
      </c>
      <c r="M364">
        <v>51.157322021394322</v>
      </c>
      <c r="N364">
        <v>58.46597903136805</v>
      </c>
      <c r="O364">
        <v>54.783328940928435</v>
      </c>
      <c r="P364">
        <v>59.494249869315205</v>
      </c>
      <c r="Q364">
        <v>50.838082467314784</v>
      </c>
      <c r="R364">
        <v>46.392180818570559</v>
      </c>
      <c r="S364">
        <v>38.559587959055598</v>
      </c>
      <c r="T364">
        <v>31.580811092888027</v>
      </c>
      <c r="U364">
        <v>33.73613475939365</v>
      </c>
      <c r="V364">
        <v>34.376492359121293</v>
      </c>
      <c r="W364">
        <v>35.405199193416536</v>
      </c>
      <c r="X364">
        <v>36.045686804929367</v>
      </c>
      <c r="Y364">
        <v>29.029640791123569</v>
      </c>
      <c r="Z364">
        <v>38.862725736313401</v>
      </c>
      <c r="AA364">
        <v>44.11703274209853</v>
      </c>
      <c r="AB364">
        <v>44.975123594797999</v>
      </c>
    </row>
    <row r="365" spans="1:29" customFormat="1" hidden="1">
      <c r="A365" t="s">
        <v>133</v>
      </c>
      <c r="B365" t="s">
        <v>141</v>
      </c>
      <c r="C365" t="s">
        <v>2259</v>
      </c>
      <c r="D365" t="s">
        <v>2258</v>
      </c>
      <c r="E365">
        <v>25.400299504665362</v>
      </c>
      <c r="F365">
        <v>25.52660152008686</v>
      </c>
      <c r="G365">
        <v>25.615662029881502</v>
      </c>
      <c r="H365">
        <v>24.010504595760647</v>
      </c>
      <c r="I365">
        <v>22.493489583333336</v>
      </c>
      <c r="J365">
        <v>21.702621518296013</v>
      </c>
      <c r="K365">
        <v>19.263456090651555</v>
      </c>
      <c r="L365">
        <v>18.199874555718168</v>
      </c>
      <c r="M365">
        <v>16.091848026558466</v>
      </c>
      <c r="N365">
        <v>15.021860011036123</v>
      </c>
      <c r="O365">
        <v>13.768306916155264</v>
      </c>
      <c r="P365">
        <v>13.862388917929952</v>
      </c>
      <c r="Q365">
        <v>14.001564420605655</v>
      </c>
      <c r="R365">
        <v>12.882101405009164</v>
      </c>
      <c r="S365">
        <v>13.006124348070722</v>
      </c>
      <c r="T365">
        <v>11.663187714328313</v>
      </c>
      <c r="U365">
        <v>11.345114310746698</v>
      </c>
      <c r="V365">
        <v>11.110613658070678</v>
      </c>
      <c r="W365">
        <v>10.083655785056406</v>
      </c>
      <c r="X365">
        <v>9.6002404568680486</v>
      </c>
      <c r="Y365">
        <v>10.11243058702043</v>
      </c>
      <c r="Z365">
        <v>9.4348759043694574</v>
      </c>
      <c r="AA365">
        <v>8.9520690433024495</v>
      </c>
      <c r="AB365">
        <v>8.9515697326573669</v>
      </c>
    </row>
    <row r="366" spans="1:29" customFormat="1" hidden="1">
      <c r="A366" t="s">
        <v>133</v>
      </c>
      <c r="B366" t="s">
        <v>141</v>
      </c>
      <c r="C366" t="s">
        <v>2257</v>
      </c>
      <c r="D366" t="s">
        <v>2256</v>
      </c>
      <c r="E366">
        <v>6.9116461237184651E-2</v>
      </c>
      <c r="F366">
        <v>0.38002171552660152</v>
      </c>
      <c r="G366">
        <v>6.1823802163833076E-2</v>
      </c>
      <c r="H366">
        <v>0.13130744700806604</v>
      </c>
      <c r="I366">
        <v>3.2552083333333329E-2</v>
      </c>
      <c r="J366">
        <v>5.1064991807755327</v>
      </c>
      <c r="K366">
        <v>6.4742681775259676</v>
      </c>
      <c r="L366">
        <v>10.312565335563454</v>
      </c>
      <c r="M366">
        <v>15.847473257100701</v>
      </c>
      <c r="N366">
        <v>15.263805764251453</v>
      </c>
      <c r="O366">
        <v>16.399984940326043</v>
      </c>
      <c r="P366">
        <v>14.450470465237848</v>
      </c>
      <c r="Q366">
        <v>23.281930942004696</v>
      </c>
      <c r="R366">
        <v>29.429444105070253</v>
      </c>
      <c r="S366">
        <v>42.270986171525024</v>
      </c>
      <c r="T366">
        <v>41.596466378410618</v>
      </c>
      <c r="U366">
        <v>40.503859950738104</v>
      </c>
      <c r="V366">
        <v>39.723615090735436</v>
      </c>
      <c r="W366">
        <v>42.321107417297945</v>
      </c>
      <c r="X366">
        <v>43.712654042681095</v>
      </c>
      <c r="Y366">
        <v>46.519077373739506</v>
      </c>
      <c r="Z366">
        <v>36.865042441275328</v>
      </c>
      <c r="AA366">
        <v>32.939269631473856</v>
      </c>
      <c r="AB366">
        <v>33.579210882640048</v>
      </c>
    </row>
    <row r="367" spans="1:29" customFormat="1" hidden="1">
      <c r="A367" t="s">
        <v>133</v>
      </c>
      <c r="B367" t="s">
        <v>141</v>
      </c>
      <c r="C367" t="s">
        <v>2255</v>
      </c>
      <c r="D367" t="s">
        <v>2254</v>
      </c>
      <c r="E367">
        <v>0</v>
      </c>
      <c r="F367">
        <v>0</v>
      </c>
      <c r="G367">
        <v>0</v>
      </c>
      <c r="H367">
        <v>0</v>
      </c>
      <c r="I367">
        <v>0</v>
      </c>
      <c r="J367">
        <v>0</v>
      </c>
      <c r="K367">
        <v>0</v>
      </c>
      <c r="L367">
        <v>0</v>
      </c>
      <c r="M367">
        <v>0</v>
      </c>
      <c r="N367">
        <v>0</v>
      </c>
      <c r="O367">
        <v>0</v>
      </c>
      <c r="P367">
        <v>0</v>
      </c>
      <c r="Q367">
        <v>0</v>
      </c>
      <c r="R367">
        <v>0</v>
      </c>
      <c r="S367">
        <v>0</v>
      </c>
      <c r="T367">
        <v>0</v>
      </c>
      <c r="U367">
        <v>0</v>
      </c>
      <c r="V367">
        <v>0</v>
      </c>
      <c r="W367">
        <v>0</v>
      </c>
      <c r="X367">
        <v>0</v>
      </c>
      <c r="Y367">
        <v>0</v>
      </c>
      <c r="Z367">
        <v>0</v>
      </c>
      <c r="AA367">
        <v>0</v>
      </c>
      <c r="AB367">
        <v>0</v>
      </c>
    </row>
    <row r="368" spans="1:29" customFormat="1" hidden="1">
      <c r="A368" t="s">
        <v>133</v>
      </c>
      <c r="B368" t="s">
        <v>141</v>
      </c>
      <c r="C368" t="s">
        <v>2253</v>
      </c>
      <c r="D368" t="s">
        <v>2252</v>
      </c>
      <c r="E368">
        <v>15.032830319087662</v>
      </c>
      <c r="F368">
        <v>16.199782844733985</v>
      </c>
      <c r="G368">
        <v>16.69242658423493</v>
      </c>
      <c r="H368">
        <v>19.189645469893076</v>
      </c>
      <c r="I368">
        <v>16.031901041666664</v>
      </c>
      <c r="J368">
        <v>8.8407973784817049</v>
      </c>
      <c r="K368">
        <v>8.6343248347497639</v>
      </c>
      <c r="L368">
        <v>11.378841731131089</v>
      </c>
      <c r="M368">
        <v>16.949465142014017</v>
      </c>
      <c r="N368">
        <v>13.897024491701684</v>
      </c>
      <c r="O368">
        <v>17.013666654116939</v>
      </c>
      <c r="P368">
        <v>15.541688447464717</v>
      </c>
      <c r="Q368">
        <v>12.252765672142139</v>
      </c>
      <c r="R368">
        <v>6.4948075748320093</v>
      </c>
      <c r="S368">
        <v>3.6464757947585968</v>
      </c>
      <c r="T368">
        <v>4.038690919934397</v>
      </c>
      <c r="U368">
        <v>2.3209296943447999</v>
      </c>
      <c r="V368">
        <v>3.9637058261700093</v>
      </c>
      <c r="W368">
        <v>2.1377186767671263</v>
      </c>
      <c r="X368">
        <v>2.1460775473399458</v>
      </c>
      <c r="Y368">
        <v>3.5931424717869822</v>
      </c>
      <c r="Z368">
        <v>2.8398625168530791</v>
      </c>
      <c r="AA368">
        <v>2.0118135563483244</v>
      </c>
      <c r="AB368">
        <v>1.7862203608653211</v>
      </c>
    </row>
    <row r="369" spans="1:28" customFormat="1" hidden="1">
      <c r="A369" t="s">
        <v>133</v>
      </c>
      <c r="B369" t="s">
        <v>141</v>
      </c>
      <c r="C369" t="s">
        <v>2251</v>
      </c>
      <c r="D369" t="s">
        <v>2250</v>
      </c>
      <c r="E369">
        <v>61.847713397074102</v>
      </c>
      <c r="F369">
        <v>68.588490770901203</v>
      </c>
      <c r="G369">
        <v>74.477073673364202</v>
      </c>
      <c r="H369">
        <v>74.704558244231904</v>
      </c>
      <c r="I369">
        <v>75.2197265625</v>
      </c>
      <c r="J369">
        <v>72.241944292736207</v>
      </c>
      <c r="K369">
        <v>70.868744098205894</v>
      </c>
      <c r="L369">
        <v>60.929333054568303</v>
      </c>
      <c r="M369">
        <v>51.1573220213943</v>
      </c>
      <c r="N369">
        <v>58.4659790313681</v>
      </c>
      <c r="O369">
        <v>54.783328940928399</v>
      </c>
      <c r="P369">
        <v>59.494249869315198</v>
      </c>
      <c r="Q369">
        <v>50.838082467314798</v>
      </c>
      <c r="R369">
        <v>46.392180818570601</v>
      </c>
      <c r="S369">
        <v>38.559587959055598</v>
      </c>
      <c r="T369">
        <v>31.6739973162368</v>
      </c>
      <c r="U369">
        <v>33.843585208205901</v>
      </c>
      <c r="V369">
        <v>34.4943887297039</v>
      </c>
      <c r="W369">
        <v>35.481497629298602</v>
      </c>
      <c r="X369">
        <v>36.132251277427102</v>
      </c>
      <c r="Y369">
        <v>29.140280075445499</v>
      </c>
      <c r="Z369">
        <v>39.087396013782303</v>
      </c>
      <c r="AA369">
        <v>43.573609019496097</v>
      </c>
    </row>
    <row r="370" spans="1:28" customFormat="1" hidden="1">
      <c r="A370" t="s">
        <v>133</v>
      </c>
      <c r="B370" t="s">
        <v>141</v>
      </c>
      <c r="C370" t="s">
        <v>2249</v>
      </c>
      <c r="D370" t="s">
        <v>2248</v>
      </c>
      <c r="E370">
        <v>0</v>
      </c>
      <c r="F370">
        <v>0</v>
      </c>
      <c r="G370">
        <v>0</v>
      </c>
      <c r="H370">
        <v>0</v>
      </c>
      <c r="I370">
        <v>0</v>
      </c>
      <c r="J370">
        <v>0</v>
      </c>
      <c r="K370">
        <v>0</v>
      </c>
      <c r="L370">
        <v>0</v>
      </c>
      <c r="M370">
        <v>0</v>
      </c>
      <c r="N370">
        <v>0</v>
      </c>
      <c r="O370">
        <v>0</v>
      </c>
      <c r="P370">
        <v>0</v>
      </c>
      <c r="Q370">
        <v>0</v>
      </c>
      <c r="R370">
        <v>0</v>
      </c>
      <c r="S370">
        <v>0</v>
      </c>
      <c r="T370">
        <v>50000000</v>
      </c>
      <c r="U370">
        <v>65000000</v>
      </c>
      <c r="V370">
        <v>79000000</v>
      </c>
      <c r="W370">
        <v>56000000</v>
      </c>
      <c r="X370">
        <v>72000000</v>
      </c>
      <c r="Y370">
        <v>105000000</v>
      </c>
      <c r="Z370">
        <v>143000000</v>
      </c>
      <c r="AA370">
        <v>144000000</v>
      </c>
      <c r="AB370">
        <v>145000000</v>
      </c>
    </row>
    <row r="371" spans="1:28" customFormat="1" hidden="1">
      <c r="A371" t="s">
        <v>133</v>
      </c>
      <c r="B371" t="s">
        <v>141</v>
      </c>
      <c r="C371" t="s">
        <v>2247</v>
      </c>
      <c r="D371" t="s">
        <v>2246</v>
      </c>
      <c r="E371">
        <v>0</v>
      </c>
      <c r="F371">
        <v>0</v>
      </c>
      <c r="G371">
        <v>0</v>
      </c>
      <c r="H371">
        <v>0</v>
      </c>
      <c r="I371">
        <v>0</v>
      </c>
      <c r="J371">
        <v>0</v>
      </c>
      <c r="K371">
        <v>0</v>
      </c>
      <c r="L371">
        <v>0</v>
      </c>
      <c r="M371">
        <v>0</v>
      </c>
      <c r="N371">
        <v>0</v>
      </c>
      <c r="O371">
        <v>0</v>
      </c>
      <c r="P371">
        <v>0</v>
      </c>
      <c r="Q371">
        <v>0</v>
      </c>
      <c r="R371">
        <v>0</v>
      </c>
      <c r="S371">
        <v>0</v>
      </c>
      <c r="T371">
        <v>9.3186223348740119E-2</v>
      </c>
      <c r="U371">
        <v>0.10745044881225926</v>
      </c>
      <c r="V371">
        <v>0.117896370582617</v>
      </c>
      <c r="W371">
        <v>7.6298435882064419E-2</v>
      </c>
      <c r="X371">
        <v>8.6564472497745709E-2</v>
      </c>
      <c r="Y371">
        <v>0.11063928432188655</v>
      </c>
      <c r="Z371">
        <v>0.13577410227682724</v>
      </c>
      <c r="AA371">
        <v>0.1203077874228234</v>
      </c>
      <c r="AB371">
        <v>0.11414806184463268</v>
      </c>
    </row>
    <row r="372" spans="1:28" customFormat="1" hidden="1">
      <c r="A372" t="s">
        <v>133</v>
      </c>
      <c r="B372" t="s">
        <v>141</v>
      </c>
      <c r="C372" t="s">
        <v>2245</v>
      </c>
      <c r="D372" t="s">
        <v>2244</v>
      </c>
      <c r="E372">
        <v>76.081649344458199</v>
      </c>
      <c r="F372">
        <v>75.637442738261299</v>
      </c>
      <c r="G372">
        <v>74.701969156151506</v>
      </c>
      <c r="H372">
        <v>70.812686998440697</v>
      </c>
      <c r="I372">
        <v>67.986007487727605</v>
      </c>
      <c r="J372">
        <v>65.125781845698498</v>
      </c>
      <c r="K372">
        <v>62.866003603941202</v>
      </c>
      <c r="L372">
        <v>60.792369654848699</v>
      </c>
      <c r="M372">
        <v>59.499341838313697</v>
      </c>
      <c r="N372">
        <v>59.567000364883398</v>
      </c>
      <c r="O372">
        <v>57.963699416807003</v>
      </c>
      <c r="P372">
        <v>56.357745327660197</v>
      </c>
      <c r="Q372">
        <v>52.413290666571001</v>
      </c>
      <c r="R372">
        <v>51.023815603845598</v>
      </c>
      <c r="S372">
        <v>45.989481456500798</v>
      </c>
      <c r="T372">
        <v>44.356922569765999</v>
      </c>
      <c r="U372">
        <v>44.4610809645175</v>
      </c>
      <c r="V372">
        <v>42.102142948726403</v>
      </c>
      <c r="W372">
        <v>39.458924707202698</v>
      </c>
      <c r="X372">
        <v>37.166811600505099</v>
      </c>
      <c r="Y372">
        <v>34.795898935144201</v>
      </c>
      <c r="Z372">
        <v>35.5294656259587</v>
      </c>
      <c r="AA372">
        <v>35.579242487763402</v>
      </c>
    </row>
    <row r="373" spans="1:28" customFormat="1" hidden="1">
      <c r="A373" t="s">
        <v>133</v>
      </c>
      <c r="B373" t="s">
        <v>141</v>
      </c>
      <c r="C373" t="s">
        <v>2243</v>
      </c>
      <c r="D373" t="s">
        <v>2242</v>
      </c>
      <c r="E373">
        <v>3.5851114875556807</v>
      </c>
      <c r="F373">
        <v>3.8726949407203315</v>
      </c>
      <c r="G373">
        <v>4.1229713361434142</v>
      </c>
      <c r="H373">
        <v>4.2044176720724211</v>
      </c>
      <c r="I373">
        <v>4.6700949207324713</v>
      </c>
      <c r="J373">
        <v>4.8971747906969174</v>
      </c>
      <c r="K373">
        <v>5.1628737611549713</v>
      </c>
      <c r="L373">
        <v>5.2703891347147316</v>
      </c>
      <c r="M373">
        <v>5.2873888230724173</v>
      </c>
      <c r="N373">
        <v>5.4654831399580086</v>
      </c>
      <c r="O373">
        <v>5.6738405552659934</v>
      </c>
      <c r="P373">
        <v>5.7785440004976296</v>
      </c>
      <c r="Q373">
        <v>5.7165789185540348</v>
      </c>
      <c r="R373">
        <v>5.9364842577792558</v>
      </c>
      <c r="S373">
        <v>5.9101734746534511</v>
      </c>
      <c r="T373">
        <v>6.1974949837266546</v>
      </c>
      <c r="U373">
        <v>6.66883680180608</v>
      </c>
      <c r="V373">
        <v>6.8162176014816529</v>
      </c>
      <c r="W373">
        <v>6.8677682595309966</v>
      </c>
      <c r="X373">
        <v>6.6848116505795971</v>
      </c>
      <c r="Y373">
        <v>6.4861683143523789</v>
      </c>
      <c r="Z373">
        <v>7.0367131114433903</v>
      </c>
      <c r="AA373">
        <v>7.407508386268538</v>
      </c>
      <c r="AB373">
        <v>7.9254135402011654</v>
      </c>
    </row>
    <row r="374" spans="1:28" customFormat="1" hidden="1">
      <c r="A374" t="s">
        <v>133</v>
      </c>
      <c r="B374" t="s">
        <v>141</v>
      </c>
      <c r="C374" t="s">
        <v>2241</v>
      </c>
      <c r="D374" t="s">
        <v>2240</v>
      </c>
      <c r="E374">
        <v>5.5468485446294622</v>
      </c>
      <c r="F374">
        <v>5.798781576495724</v>
      </c>
      <c r="G374">
        <v>6.0359407319298635</v>
      </c>
      <c r="H374">
        <v>6.0121320611820366</v>
      </c>
      <c r="I374">
        <v>6.5388740841482065</v>
      </c>
      <c r="J374">
        <v>6.7167326186254845</v>
      </c>
      <c r="K374">
        <v>6.9542000833930535</v>
      </c>
      <c r="L374">
        <v>6.9795638273750642</v>
      </c>
      <c r="M374">
        <v>6.9269018426574016</v>
      </c>
      <c r="N374">
        <v>7.0522967871256528</v>
      </c>
      <c r="O374">
        <v>7.1582597521270284</v>
      </c>
      <c r="P374">
        <v>7.1279180605184802</v>
      </c>
      <c r="Q374">
        <v>6.9448708110658934</v>
      </c>
      <c r="R374">
        <v>7.0710258450796095</v>
      </c>
      <c r="S374">
        <v>6.8512952052656697</v>
      </c>
      <c r="T374">
        <v>6.9604083356166653</v>
      </c>
      <c r="U374">
        <v>7.2665254267818158</v>
      </c>
      <c r="V374">
        <v>7.2345786269070853</v>
      </c>
      <c r="W374">
        <v>7.149056546599228</v>
      </c>
      <c r="X374">
        <v>6.9061586779944317</v>
      </c>
      <c r="Y374">
        <v>6.6200835268990446</v>
      </c>
      <c r="Z374">
        <v>7.0367131114433903</v>
      </c>
      <c r="AA374">
        <v>7.2768721455279204</v>
      </c>
      <c r="AB374">
        <v>7.671336655672258</v>
      </c>
    </row>
    <row r="375" spans="1:28" customFormat="1" hidden="1">
      <c r="A375" t="s">
        <v>133</v>
      </c>
      <c r="B375" t="s">
        <v>141</v>
      </c>
      <c r="C375" t="s">
        <v>2239</v>
      </c>
      <c r="D375" t="s">
        <v>2238</v>
      </c>
      <c r="E375">
        <v>-2.3150565572913751</v>
      </c>
      <c r="F375">
        <v>-11.547211767975053</v>
      </c>
      <c r="G375">
        <v>-16.423006471657388</v>
      </c>
      <c r="H375">
        <v>-17.118239337863656</v>
      </c>
      <c r="I375">
        <v>-17.269849066137692</v>
      </c>
      <c r="J375">
        <v>-20.773778338399303</v>
      </c>
      <c r="K375">
        <v>-24.168741905788611</v>
      </c>
      <c r="L375">
        <v>-26.399341349907452</v>
      </c>
      <c r="M375">
        <v>-31.062336175809808</v>
      </c>
      <c r="N375">
        <v>-36.325353206169424</v>
      </c>
      <c r="O375">
        <v>-38.916035395123401</v>
      </c>
      <c r="P375">
        <v>-36.333519864016743</v>
      </c>
      <c r="Q375">
        <v>-33.317261425921075</v>
      </c>
      <c r="R375">
        <v>-30.316374582100575</v>
      </c>
      <c r="S375">
        <v>-47.752773551773245</v>
      </c>
      <c r="T375">
        <v>-47.28930120601207</v>
      </c>
      <c r="U375">
        <v>-46.523327446109043</v>
      </c>
      <c r="V375">
        <v>-38.839806413083267</v>
      </c>
      <c r="W375">
        <v>-26.451715749490411</v>
      </c>
      <c r="X375">
        <v>-25.23504458294294</v>
      </c>
      <c r="Y375">
        <v>-12.690358518051587</v>
      </c>
      <c r="Z375">
        <v>-15.571472945522528</v>
      </c>
      <c r="AA375">
        <v>-15.172340692665445</v>
      </c>
      <c r="AB375">
        <v>-15.600127440417157</v>
      </c>
    </row>
    <row r="376" spans="1:28" customFormat="1" hidden="1">
      <c r="A376" t="s">
        <v>133</v>
      </c>
      <c r="B376" t="s">
        <v>141</v>
      </c>
      <c r="C376" t="s">
        <v>2237</v>
      </c>
      <c r="D376" t="s">
        <v>2236</v>
      </c>
      <c r="Y376">
        <v>32.231712341308601</v>
      </c>
      <c r="AA376">
        <v>35.846590995788603</v>
      </c>
    </row>
    <row r="377" spans="1:28" customFormat="1" hidden="1">
      <c r="A377" t="s">
        <v>133</v>
      </c>
      <c r="B377" t="s">
        <v>141</v>
      </c>
      <c r="C377" t="s">
        <v>2235</v>
      </c>
      <c r="D377" t="s">
        <v>2234</v>
      </c>
      <c r="Y377">
        <v>79.961671623069506</v>
      </c>
      <c r="AA377">
        <v>83.867031656281796</v>
      </c>
    </row>
    <row r="378" spans="1:28" customFormat="1" hidden="1">
      <c r="A378" t="s">
        <v>133</v>
      </c>
      <c r="B378" t="s">
        <v>141</v>
      </c>
      <c r="C378" t="s">
        <v>2233</v>
      </c>
      <c r="D378" t="s">
        <v>2232</v>
      </c>
      <c r="E378">
        <v>2.2272586822510001</v>
      </c>
      <c r="O378">
        <v>24.5765924453735</v>
      </c>
      <c r="Y378">
        <v>46.738278865814202</v>
      </c>
      <c r="AA378">
        <v>51.058602333068798</v>
      </c>
    </row>
    <row r="379" spans="1:28" customFormat="1" hidden="1">
      <c r="A379" t="s">
        <v>133</v>
      </c>
      <c r="B379" t="s">
        <v>141</v>
      </c>
      <c r="C379" t="s">
        <v>2231</v>
      </c>
      <c r="D379" t="s">
        <v>2230</v>
      </c>
      <c r="E379">
        <v>2.5844223032486822</v>
      </c>
      <c r="F379">
        <v>3.0000326917648112</v>
      </c>
      <c r="G379">
        <v>3.2887248450970215</v>
      </c>
      <c r="H379">
        <v>3.3401240428027785</v>
      </c>
      <c r="I379">
        <v>3.8732877688534546</v>
      </c>
      <c r="J379">
        <v>4.1582922988166366</v>
      </c>
      <c r="K379">
        <v>4.4681517931052506</v>
      </c>
      <c r="L379">
        <v>4.0252257685405439</v>
      </c>
      <c r="M379">
        <v>3.5950237760540982</v>
      </c>
      <c r="N379">
        <v>4.3368487307613766</v>
      </c>
      <c r="O379">
        <v>4.3547601133336045</v>
      </c>
      <c r="P379">
        <v>5.1102380676025962</v>
      </c>
      <c r="Q379">
        <v>4.6799153647215572</v>
      </c>
      <c r="R379">
        <v>4.6504198916786725</v>
      </c>
      <c r="S379">
        <v>3.9323518099235151</v>
      </c>
      <c r="T379">
        <v>3.5326264880492437</v>
      </c>
      <c r="U379">
        <v>4.1519716712993722</v>
      </c>
      <c r="V379">
        <v>4.3553142876540187</v>
      </c>
      <c r="W379">
        <v>4.5952065209238295</v>
      </c>
      <c r="X379">
        <v>4.8606651939456906</v>
      </c>
      <c r="Y379">
        <v>4.0290651490973932</v>
      </c>
      <c r="Z379">
        <v>5.9908268145589627</v>
      </c>
      <c r="AA379">
        <v>7.5904221863548766</v>
      </c>
      <c r="AB379">
        <v>8.2111530122182579</v>
      </c>
    </row>
    <row r="380" spans="1:28" customFormat="1" hidden="1">
      <c r="A380" t="s">
        <v>133</v>
      </c>
      <c r="B380" t="s">
        <v>141</v>
      </c>
      <c r="C380" t="s">
        <v>2229</v>
      </c>
      <c r="D380" t="s">
        <v>2228</v>
      </c>
      <c r="E380">
        <v>27.627897234994897</v>
      </c>
      <c r="F380">
        <v>26.825603129927227</v>
      </c>
      <c r="G380">
        <v>28.105432114154098</v>
      </c>
      <c r="H380">
        <v>30.366534959833331</v>
      </c>
      <c r="I380">
        <v>33.61244561778706</v>
      </c>
      <c r="J380">
        <v>37.03708171454781</v>
      </c>
      <c r="K380">
        <v>39.589453118171896</v>
      </c>
      <c r="L380">
        <v>42.450668999218436</v>
      </c>
      <c r="M380">
        <v>44.669371371001013</v>
      </c>
      <c r="N380">
        <v>44.47201563861141</v>
      </c>
      <c r="O380">
        <v>46.273487353811241</v>
      </c>
      <c r="P380">
        <v>47.913812186498006</v>
      </c>
      <c r="Q380">
        <v>52.271515518471226</v>
      </c>
      <c r="R380">
        <v>53.515071549938497</v>
      </c>
      <c r="S380">
        <v>58.263284763564826</v>
      </c>
      <c r="T380">
        <v>60.5328603933172</v>
      </c>
      <c r="U380">
        <v>60.724213278669161</v>
      </c>
      <c r="V380">
        <v>62.729875229779587</v>
      </c>
      <c r="W380">
        <v>64.563852192919555</v>
      </c>
      <c r="X380">
        <v>66.79639428665773</v>
      </c>
      <c r="Y380">
        <v>70.328177507139515</v>
      </c>
      <c r="Z380">
        <v>68.20428110292211</v>
      </c>
      <c r="AA380">
        <v>67.138494644383655</v>
      </c>
      <c r="AB380">
        <v>66.242446532953011</v>
      </c>
    </row>
    <row r="381" spans="1:28" customFormat="1" hidden="1">
      <c r="A381" t="s">
        <v>133</v>
      </c>
      <c r="B381" t="s">
        <v>141</v>
      </c>
      <c r="C381" t="s">
        <v>2227</v>
      </c>
      <c r="D381" t="s">
        <v>2226</v>
      </c>
      <c r="E381">
        <v>180.28254998384878</v>
      </c>
      <c r="F381">
        <v>172.4500201996421</v>
      </c>
      <c r="G381">
        <v>165.67425765300234</v>
      </c>
      <c r="H381">
        <v>166.33034501297885</v>
      </c>
      <c r="I381">
        <v>152.93152722182538</v>
      </c>
      <c r="J381">
        <v>148.88191279596307</v>
      </c>
      <c r="K381">
        <v>143.79799085563349</v>
      </c>
      <c r="L381">
        <v>143.27542877075297</v>
      </c>
      <c r="M381">
        <v>144.36468463314691</v>
      </c>
      <c r="N381">
        <v>141.79777598491796</v>
      </c>
      <c r="O381">
        <v>139.69875844514539</v>
      </c>
      <c r="P381">
        <v>140.29341969277081</v>
      </c>
      <c r="Q381">
        <v>143.99115940452185</v>
      </c>
      <c r="R381">
        <v>141.42219557800831</v>
      </c>
      <c r="S381">
        <v>145.95780360353388</v>
      </c>
      <c r="T381">
        <v>143.66973197290213</v>
      </c>
      <c r="U381">
        <v>137.61735372374221</v>
      </c>
      <c r="V381">
        <v>138.22505104592639</v>
      </c>
      <c r="W381">
        <v>139.87859705427778</v>
      </c>
      <c r="X381">
        <v>144.79829477222535</v>
      </c>
      <c r="Y381">
        <v>151.05549589166836</v>
      </c>
      <c r="Z381">
        <v>142.11180478194561</v>
      </c>
      <c r="AA381">
        <v>137.42168063438638</v>
      </c>
      <c r="AB381">
        <v>130.3553793667223</v>
      </c>
    </row>
    <row r="382" spans="1:28" customFormat="1" hidden="1">
      <c r="A382" t="s">
        <v>133</v>
      </c>
      <c r="B382" t="s">
        <v>141</v>
      </c>
      <c r="C382" t="s">
        <v>2225</v>
      </c>
      <c r="D382" t="s">
        <v>2224</v>
      </c>
      <c r="E382">
        <v>69.787680461756423</v>
      </c>
      <c r="F382">
        <v>70.174369700565521</v>
      </c>
      <c r="G382">
        <v>68.605843040748866</v>
      </c>
      <c r="H382">
        <v>66.293336121199218</v>
      </c>
      <c r="I382">
        <v>62.514261740674236</v>
      </c>
      <c r="J382">
        <v>58.804621417344684</v>
      </c>
      <c r="K382">
        <v>55.942395088722854</v>
      </c>
      <c r="L382">
        <v>53.524101217061215</v>
      </c>
      <c r="M382">
        <v>51.735601085247538</v>
      </c>
      <c r="N382">
        <v>51.191135630627201</v>
      </c>
      <c r="O382">
        <v>49.371749052905642</v>
      </c>
      <c r="P382">
        <v>46.975953009017068</v>
      </c>
      <c r="Q382">
        <v>43.048572107114971</v>
      </c>
      <c r="R382">
        <v>41.834505710249992</v>
      </c>
      <c r="S382">
        <v>37.804363426511642</v>
      </c>
      <c r="T382">
        <v>35.854666795533944</v>
      </c>
      <c r="U382">
        <v>34.926181645117474</v>
      </c>
      <c r="V382">
        <v>32.41755086502129</v>
      </c>
      <c r="W382">
        <v>30.271555884609363</v>
      </c>
      <c r="X382">
        <v>27.738580411735576</v>
      </c>
      <c r="Y382">
        <v>24.964950646922464</v>
      </c>
      <c r="Z382">
        <v>25.238041054310035</v>
      </c>
      <c r="AA382">
        <v>25.061548221105561</v>
      </c>
      <c r="AB382">
        <v>25.325523978403748</v>
      </c>
    </row>
    <row r="383" spans="1:28" customFormat="1" hidden="1">
      <c r="A383" t="s">
        <v>133</v>
      </c>
      <c r="B383" t="s">
        <v>141</v>
      </c>
      <c r="C383" t="s">
        <v>2223</v>
      </c>
      <c r="D383" t="s">
        <v>2222</v>
      </c>
      <c r="E383">
        <v>98.096390761731499</v>
      </c>
      <c r="F383">
        <v>102.00409265582429</v>
      </c>
      <c r="G383">
        <v>105.46368814654763</v>
      </c>
      <c r="H383">
        <v>116.33366597505905</v>
      </c>
      <c r="I383">
        <v>134.47324019230632</v>
      </c>
      <c r="J383">
        <v>159.30162301810529</v>
      </c>
      <c r="K383">
        <v>186.99585957267072</v>
      </c>
      <c r="L383">
        <v>210.61301171223667</v>
      </c>
      <c r="M383">
        <v>241.17270526119091</v>
      </c>
      <c r="N383">
        <v>261.36896237044152</v>
      </c>
      <c r="O383">
        <v>295.0371565961492</v>
      </c>
      <c r="P383">
        <v>335.34510719214455</v>
      </c>
      <c r="Q383">
        <v>387.03658768106192</v>
      </c>
      <c r="R383">
        <v>443.0738410834698</v>
      </c>
      <c r="S383">
        <v>493.62447259456457</v>
      </c>
      <c r="T383">
        <v>579.92210418231844</v>
      </c>
      <c r="U383">
        <v>655.32605460010177</v>
      </c>
      <c r="V383">
        <v>738.47195093714561</v>
      </c>
      <c r="W383">
        <v>813.15856562658973</v>
      </c>
      <c r="X383">
        <v>917.39610578320253</v>
      </c>
      <c r="Y383">
        <v>1034.607310269462</v>
      </c>
      <c r="Z383">
        <v>1129.725257027349</v>
      </c>
      <c r="AA383">
        <v>1243.4522549465596</v>
      </c>
      <c r="AB383">
        <v>1305.5776825851303</v>
      </c>
    </row>
    <row r="384" spans="1:28" customFormat="1" hidden="1">
      <c r="A384" t="s">
        <v>133</v>
      </c>
      <c r="B384" t="s">
        <v>141</v>
      </c>
      <c r="C384" t="s">
        <v>2221</v>
      </c>
      <c r="D384" t="s">
        <v>2220</v>
      </c>
      <c r="E384">
        <v>270.6291438378471</v>
      </c>
      <c r="F384">
        <v>269.30234494902027</v>
      </c>
      <c r="G384">
        <v>276.13087490010975</v>
      </c>
      <c r="H384">
        <v>294.46576542296947</v>
      </c>
      <c r="I384">
        <v>289.76646499445809</v>
      </c>
      <c r="J384">
        <v>303.98058211971585</v>
      </c>
      <c r="K384">
        <v>315.9272629847984</v>
      </c>
      <c r="L384">
        <v>335.17055616638567</v>
      </c>
      <c r="M384">
        <v>351.74544736489867</v>
      </c>
      <c r="N384">
        <v>356.59413525647972</v>
      </c>
      <c r="O384">
        <v>370.16251260773737</v>
      </c>
      <c r="P384">
        <v>389.79069072315741</v>
      </c>
      <c r="Q384">
        <v>420.4468321311781</v>
      </c>
      <c r="R384">
        <v>436.33473928572317</v>
      </c>
      <c r="S384">
        <v>478.5049928533187</v>
      </c>
      <c r="T384">
        <v>500.67595072828584</v>
      </c>
      <c r="U384">
        <v>507.38909054244812</v>
      </c>
      <c r="V384">
        <v>540.08195349002892</v>
      </c>
      <c r="W384">
        <v>571.37940311588409</v>
      </c>
      <c r="X384">
        <v>616.83500145306596</v>
      </c>
      <c r="Y384">
        <v>677.67439105052767</v>
      </c>
      <c r="Z384">
        <v>670.1831202488496</v>
      </c>
      <c r="AA384">
        <v>674.78364854091694</v>
      </c>
      <c r="AB384">
        <v>667.64646639074408</v>
      </c>
    </row>
    <row r="385" spans="1:27" customFormat="1" hidden="1">
      <c r="A385" t="s">
        <v>133</v>
      </c>
      <c r="B385" t="s">
        <v>141</v>
      </c>
      <c r="C385" t="s">
        <v>2219</v>
      </c>
      <c r="D385" t="s">
        <v>2218</v>
      </c>
      <c r="E385">
        <v>1.1982477597305681</v>
      </c>
      <c r="F385">
        <v>1.1846319326973755</v>
      </c>
      <c r="G385">
        <v>1.1363106526754456</v>
      </c>
      <c r="H385">
        <v>1.1218474071555085</v>
      </c>
      <c r="I385">
        <v>1.2781078291139534</v>
      </c>
      <c r="J385">
        <v>1.3292209258534773</v>
      </c>
      <c r="K385">
        <v>1.4999794048129393</v>
      </c>
      <c r="L385">
        <v>1.8108634704363313</v>
      </c>
      <c r="M385">
        <v>1.7901580586713368</v>
      </c>
      <c r="N385">
        <v>1.7461051930490861</v>
      </c>
      <c r="O385">
        <v>1.8668030180488626</v>
      </c>
      <c r="P385">
        <v>1.9950665902792573</v>
      </c>
      <c r="Q385">
        <v>2.1173203888093832</v>
      </c>
      <c r="R385">
        <v>2.2433933429224271</v>
      </c>
      <c r="S385">
        <v>2.323698222662427</v>
      </c>
      <c r="T385">
        <v>2.3791379675763031</v>
      </c>
      <c r="U385">
        <v>2.4306309634878067</v>
      </c>
      <c r="V385">
        <v>2.504788249249883</v>
      </c>
      <c r="W385">
        <v>2.6208436578442815</v>
      </c>
      <c r="X385">
        <v>2.652850068628501</v>
      </c>
      <c r="Y385">
        <v>2.5996193063038215</v>
      </c>
      <c r="Z385">
        <v>2.9416341768155525</v>
      </c>
    </row>
    <row r="386" spans="1:27" customFormat="1" hidden="1">
      <c r="A386" t="s">
        <v>133</v>
      </c>
      <c r="B386" t="s">
        <v>141</v>
      </c>
      <c r="C386" t="s">
        <v>2217</v>
      </c>
      <c r="D386" t="s">
        <v>2216</v>
      </c>
      <c r="E386">
        <v>7.3339999999999996</v>
      </c>
      <c r="F386">
        <v>3.6669999999999998</v>
      </c>
      <c r="G386">
        <v>0</v>
      </c>
      <c r="H386">
        <v>0</v>
      </c>
      <c r="I386">
        <v>0</v>
      </c>
      <c r="J386">
        <v>425.37200000000001</v>
      </c>
      <c r="K386">
        <v>627.05700000000002</v>
      </c>
      <c r="L386">
        <v>1140.4369999999999</v>
      </c>
      <c r="M386">
        <v>1899.5060000000001</v>
      </c>
      <c r="N386">
        <v>2159.8629999999998</v>
      </c>
      <c r="O386">
        <v>3065.6120000000001</v>
      </c>
      <c r="P386">
        <v>2566.9</v>
      </c>
      <c r="Q386">
        <v>4103.3729999999996</v>
      </c>
      <c r="R386">
        <v>5210.8069999999998</v>
      </c>
      <c r="S386">
        <v>8767.7970000000005</v>
      </c>
      <c r="T386">
        <v>9402.1880000000001</v>
      </c>
      <c r="U386">
        <v>11221.02</v>
      </c>
      <c r="V386">
        <v>12489.802</v>
      </c>
      <c r="W386">
        <v>13912.598</v>
      </c>
      <c r="X386">
        <v>15386.732</v>
      </c>
      <c r="Y386">
        <v>18063.642</v>
      </c>
      <c r="Z386">
        <v>16292.481</v>
      </c>
    </row>
    <row r="387" spans="1:27" customFormat="1" hidden="1">
      <c r="A387" t="s">
        <v>133</v>
      </c>
      <c r="B387" t="s">
        <v>141</v>
      </c>
      <c r="C387" t="s">
        <v>2215</v>
      </c>
      <c r="D387" t="s">
        <v>2214</v>
      </c>
      <c r="E387">
        <v>3.4258307639602602E-2</v>
      </c>
      <c r="F387">
        <v>1.7094017094017092E-2</v>
      </c>
      <c r="G387">
        <v>0</v>
      </c>
      <c r="H387">
        <v>0</v>
      </c>
      <c r="I387">
        <v>0</v>
      </c>
      <c r="J387">
        <v>1.4622463128702885</v>
      </c>
      <c r="K387">
        <v>1.8087581975883222</v>
      </c>
      <c r="L387">
        <v>2.5286608667371331</v>
      </c>
      <c r="M387">
        <v>3.9978390059427333</v>
      </c>
      <c r="N387">
        <v>4.5286790711979084</v>
      </c>
      <c r="O387">
        <v>5.7146763278419579</v>
      </c>
      <c r="P387">
        <v>4.1984046062496247</v>
      </c>
      <c r="Q387">
        <v>5.7952250245999268</v>
      </c>
      <c r="R387">
        <v>6.6154562383612658</v>
      </c>
      <c r="S387">
        <v>9.6829060867452323</v>
      </c>
      <c r="T387">
        <v>9.5800328799880425</v>
      </c>
      <c r="U387">
        <v>10.921160640993612</v>
      </c>
      <c r="V387">
        <v>10.962695934854679</v>
      </c>
      <c r="W387">
        <v>10.914844649021864</v>
      </c>
      <c r="X387">
        <v>10.930499114306553</v>
      </c>
      <c r="Y387">
        <v>11.794847236854707</v>
      </c>
      <c r="Z387">
        <v>9.4061606859320435</v>
      </c>
    </row>
    <row r="388" spans="1:27" customFormat="1" hidden="1">
      <c r="A388" t="s">
        <v>133</v>
      </c>
      <c r="B388" t="s">
        <v>141</v>
      </c>
      <c r="C388" t="s">
        <v>2213</v>
      </c>
      <c r="D388" t="s">
        <v>2212</v>
      </c>
      <c r="E388">
        <v>1.0762277501385267</v>
      </c>
      <c r="F388">
        <v>1.0177721265738489</v>
      </c>
      <c r="G388">
        <v>0.93789879833613932</v>
      </c>
      <c r="H388">
        <v>0.92962789060877393</v>
      </c>
      <c r="I388">
        <v>0.97379690233159832</v>
      </c>
      <c r="J388">
        <v>0.98592295342882053</v>
      </c>
      <c r="K388">
        <v>1.0745879895572923</v>
      </c>
      <c r="L388">
        <v>1.2925914915476742</v>
      </c>
      <c r="M388">
        <v>1.2875266063749715</v>
      </c>
      <c r="N388">
        <v>1.2335128873671051</v>
      </c>
      <c r="O388">
        <v>1.2992565314983988</v>
      </c>
      <c r="P388">
        <v>1.3944359324351709</v>
      </c>
      <c r="Q388">
        <v>1.5188898370293324</v>
      </c>
      <c r="R388">
        <v>1.5806178065399894</v>
      </c>
      <c r="S388">
        <v>1.689705093514235</v>
      </c>
      <c r="T388">
        <v>1.7028985564129513</v>
      </c>
      <c r="U388">
        <v>1.6664646150288402</v>
      </c>
      <c r="V388">
        <v>1.7248909525133365</v>
      </c>
      <c r="W388">
        <v>1.8264014799857566</v>
      </c>
      <c r="X388">
        <v>1.9137271622530792</v>
      </c>
      <c r="Y388">
        <v>1.9563662074584347</v>
      </c>
      <c r="Z388">
        <v>2.0826806668869664</v>
      </c>
    </row>
    <row r="389" spans="1:27" customFormat="1" hidden="1">
      <c r="A389" t="s">
        <v>133</v>
      </c>
      <c r="B389" t="s">
        <v>141</v>
      </c>
      <c r="C389" t="s">
        <v>2211</v>
      </c>
      <c r="D389" t="s">
        <v>2210</v>
      </c>
      <c r="E389">
        <v>21407.946</v>
      </c>
      <c r="F389">
        <v>21451.95</v>
      </c>
      <c r="G389">
        <v>21477.618999999999</v>
      </c>
      <c r="H389">
        <v>23006.758000000002</v>
      </c>
      <c r="I389">
        <v>26230.050999999999</v>
      </c>
      <c r="J389">
        <v>29090.311000000002</v>
      </c>
      <c r="K389">
        <v>34667.817999999999</v>
      </c>
      <c r="L389">
        <v>45100.432999999997</v>
      </c>
      <c r="M389">
        <v>47513.319000000003</v>
      </c>
      <c r="N389">
        <v>47693.002</v>
      </c>
      <c r="O389">
        <v>53644.542999999998</v>
      </c>
      <c r="P389">
        <v>61139.891000000003</v>
      </c>
      <c r="Q389">
        <v>70806.103000000003</v>
      </c>
      <c r="R389">
        <v>78767.16</v>
      </c>
      <c r="S389">
        <v>90549.231</v>
      </c>
      <c r="T389">
        <v>98143.588000000003</v>
      </c>
      <c r="U389">
        <v>102745.673</v>
      </c>
      <c r="V389">
        <v>113930.023</v>
      </c>
      <c r="W389">
        <v>127464.92</v>
      </c>
      <c r="X389">
        <v>140768.796</v>
      </c>
      <c r="Y389">
        <v>153148.58799999999</v>
      </c>
      <c r="Z389">
        <v>173210.745</v>
      </c>
    </row>
    <row r="390" spans="1:27" customFormat="1" hidden="1">
      <c r="A390" t="s">
        <v>133</v>
      </c>
      <c r="B390" t="s">
        <v>141</v>
      </c>
      <c r="C390" t="s">
        <v>2209</v>
      </c>
      <c r="D390" t="s">
        <v>2208</v>
      </c>
      <c r="E390">
        <v>9123.4959999999992</v>
      </c>
      <c r="F390">
        <v>7979.3919999999998</v>
      </c>
      <c r="G390">
        <v>8525.7749999999996</v>
      </c>
      <c r="H390">
        <v>12005.758</v>
      </c>
      <c r="I390">
        <v>12966.512000000001</v>
      </c>
      <c r="J390">
        <v>13197.532999999999</v>
      </c>
      <c r="K390">
        <v>15995.454</v>
      </c>
      <c r="L390">
        <v>18412.007000000001</v>
      </c>
      <c r="M390">
        <v>19061.065999999999</v>
      </c>
      <c r="N390">
        <v>20252.841</v>
      </c>
      <c r="O390">
        <v>23212.11</v>
      </c>
      <c r="P390">
        <v>25584.659</v>
      </c>
      <c r="Q390">
        <v>28661.272000000001</v>
      </c>
      <c r="R390">
        <v>29526.684000000001</v>
      </c>
      <c r="S390">
        <v>33919.75</v>
      </c>
      <c r="T390">
        <v>33886.747000000003</v>
      </c>
      <c r="U390">
        <v>32441.949000000001</v>
      </c>
      <c r="V390">
        <v>37388.732000000004</v>
      </c>
      <c r="W390">
        <v>37264.053999999996</v>
      </c>
      <c r="X390">
        <v>44198.351000000002</v>
      </c>
      <c r="Y390">
        <v>47894.686999999998</v>
      </c>
      <c r="Z390">
        <v>52265.750999999997</v>
      </c>
    </row>
    <row r="391" spans="1:27" customFormat="1" hidden="1">
      <c r="A391" t="s">
        <v>133</v>
      </c>
      <c r="B391" t="s">
        <v>141</v>
      </c>
      <c r="C391" t="s">
        <v>2207</v>
      </c>
      <c r="D391" t="s">
        <v>2206</v>
      </c>
      <c r="E391">
        <v>42.617334703665641</v>
      </c>
      <c r="F391">
        <v>37.196581196581199</v>
      </c>
      <c r="G391">
        <v>39.696090148540208</v>
      </c>
      <c r="H391">
        <v>52.183614918712138</v>
      </c>
      <c r="I391">
        <v>49.433803998322382</v>
      </c>
      <c r="J391">
        <v>45.367452413966966</v>
      </c>
      <c r="K391">
        <v>46.139200338481068</v>
      </c>
      <c r="L391">
        <v>40.824457272949026</v>
      </c>
      <c r="M391">
        <v>40.117311105965882</v>
      </c>
      <c r="N391">
        <v>42.465016146393978</v>
      </c>
      <c r="O391">
        <v>43.270216692870328</v>
      </c>
      <c r="P391">
        <v>41.846098482576615</v>
      </c>
      <c r="Q391">
        <v>40.478533326428092</v>
      </c>
      <c r="R391">
        <v>37.486033519553075</v>
      </c>
      <c r="S391">
        <v>37.460008909407527</v>
      </c>
      <c r="T391">
        <v>34.527723808100433</v>
      </c>
      <c r="U391">
        <v>31.575002676755059</v>
      </c>
      <c r="V391">
        <v>32.817277672277832</v>
      </c>
      <c r="W391">
        <v>29.234752589182968</v>
      </c>
      <c r="X391">
        <v>31.39783265603835</v>
      </c>
      <c r="Y391">
        <v>31.273345464993774</v>
      </c>
      <c r="Z391">
        <v>30.174658621784694</v>
      </c>
    </row>
    <row r="392" spans="1:27" customFormat="1" hidden="1">
      <c r="A392" t="s">
        <v>133</v>
      </c>
      <c r="B392" t="s">
        <v>141</v>
      </c>
      <c r="C392" t="s">
        <v>2205</v>
      </c>
      <c r="D392" t="s">
        <v>2204</v>
      </c>
      <c r="E392">
        <v>0.32428076532150202</v>
      </c>
      <c r="F392">
        <v>0.31902415737689316</v>
      </c>
      <c r="G392">
        <v>0.31377045468158554</v>
      </c>
      <c r="H392">
        <v>0.33034565543582056</v>
      </c>
      <c r="I392">
        <v>0.37035278752409123</v>
      </c>
      <c r="J392">
        <v>0.40405735080664767</v>
      </c>
      <c r="K392">
        <v>0.47388438789611886</v>
      </c>
      <c r="L392">
        <v>0.60694811652753644</v>
      </c>
      <c r="M392">
        <v>0.62967994720122777</v>
      </c>
      <c r="N392">
        <v>0.62265087138218755</v>
      </c>
      <c r="O392">
        <v>0.69102049570467428</v>
      </c>
      <c r="P392">
        <v>0.77765838426364631</v>
      </c>
      <c r="Q392">
        <v>0.8902206500816594</v>
      </c>
      <c r="R392">
        <v>0.97887044939938417</v>
      </c>
      <c r="S392">
        <v>1.1119012014283538</v>
      </c>
      <c r="T392">
        <v>1.1911771638300275</v>
      </c>
      <c r="U392">
        <v>1.2332756340083926</v>
      </c>
      <c r="V392">
        <v>1.3527909307337462</v>
      </c>
      <c r="W392">
        <v>1.4974960848791157</v>
      </c>
      <c r="X392">
        <v>1.6363707759372275</v>
      </c>
      <c r="Y392">
        <v>1.7616954303626375</v>
      </c>
      <c r="Z392">
        <v>1.9714335712489031</v>
      </c>
    </row>
    <row r="393" spans="1:27" customFormat="1" hidden="1">
      <c r="A393" t="s">
        <v>133</v>
      </c>
      <c r="B393" t="s">
        <v>141</v>
      </c>
      <c r="C393" t="s">
        <v>2203</v>
      </c>
      <c r="D393" t="s">
        <v>2202</v>
      </c>
      <c r="E393">
        <v>0.33422886955951547</v>
      </c>
      <c r="F393">
        <v>0.30589342843436845</v>
      </c>
      <c r="G393">
        <v>0.27560479082504108</v>
      </c>
      <c r="H393">
        <v>0.26682587094220184</v>
      </c>
      <c r="I393">
        <v>0.27367919727710616</v>
      </c>
      <c r="J393">
        <v>0.27142607373920502</v>
      </c>
      <c r="K393">
        <v>0.2905318770524003</v>
      </c>
      <c r="L393">
        <v>0.34359198612273767</v>
      </c>
      <c r="M393">
        <v>0.33857129077772347</v>
      </c>
      <c r="N393">
        <v>0.3194786532746493</v>
      </c>
      <c r="O393">
        <v>0.32901929475551606</v>
      </c>
      <c r="P393">
        <v>0.34525420073074614</v>
      </c>
      <c r="Q393">
        <v>0.370382429592163</v>
      </c>
      <c r="R393">
        <v>0.37789931641487157</v>
      </c>
      <c r="S393">
        <v>0.39316920774456271</v>
      </c>
      <c r="T393">
        <v>0.38388703400703506</v>
      </c>
      <c r="U393">
        <v>0.36447600019684601</v>
      </c>
      <c r="V393">
        <v>0.36747480724579751</v>
      </c>
      <c r="W393">
        <v>0.38161503982128542</v>
      </c>
      <c r="X393">
        <v>0.39684739186308854</v>
      </c>
      <c r="Y393">
        <v>0.40079430263187438</v>
      </c>
      <c r="Z393">
        <v>0.41804094187551105</v>
      </c>
    </row>
    <row r="394" spans="1:27" customFormat="1" hidden="1">
      <c r="A394" t="s">
        <v>133</v>
      </c>
      <c r="B394" t="s">
        <v>141</v>
      </c>
      <c r="C394" t="s">
        <v>2201</v>
      </c>
      <c r="D394" t="s">
        <v>2200</v>
      </c>
      <c r="E394">
        <v>0.21602316163666099</v>
      </c>
      <c r="F394">
        <v>0.20428980072280345</v>
      </c>
      <c r="G394">
        <v>0.18825742384520308</v>
      </c>
      <c r="H394">
        <v>0.18659726628409148</v>
      </c>
      <c r="I394">
        <v>0.19546298226056871</v>
      </c>
      <c r="J394">
        <v>0.1978969539694867</v>
      </c>
      <c r="K394">
        <v>0.21569402473692964</v>
      </c>
      <c r="L394">
        <v>0.25945224017205915</v>
      </c>
      <c r="M394">
        <v>0.25843560358357404</v>
      </c>
      <c r="N394">
        <v>0.24759383301007626</v>
      </c>
      <c r="O394">
        <v>0.26079006388307646</v>
      </c>
      <c r="P394">
        <v>0.27989471446507308</v>
      </c>
      <c r="Q394">
        <v>0.30487541761549608</v>
      </c>
      <c r="R394">
        <v>0.31726561210117732</v>
      </c>
      <c r="S394">
        <v>0.33916188881724324</v>
      </c>
      <c r="T394">
        <v>0.34181011412824258</v>
      </c>
      <c r="U394">
        <v>0.33449700107418184</v>
      </c>
      <c r="V394">
        <v>0.34622448361180169</v>
      </c>
      <c r="W394">
        <v>0.36659993395785972</v>
      </c>
      <c r="X394">
        <v>0.38412816622378793</v>
      </c>
      <c r="Y394">
        <v>0.39268678344327873</v>
      </c>
      <c r="Z394">
        <v>0.41804094187551105</v>
      </c>
    </row>
    <row r="395" spans="1:27" customFormat="1" hidden="1">
      <c r="A395" t="s">
        <v>133</v>
      </c>
      <c r="B395" t="s">
        <v>141</v>
      </c>
      <c r="C395" t="s">
        <v>2199</v>
      </c>
      <c r="D395" t="s">
        <v>2198</v>
      </c>
      <c r="E395">
        <v>11030.335999999999</v>
      </c>
      <c r="F395">
        <v>11972.754999999999</v>
      </c>
      <c r="G395">
        <v>10956.995999999999</v>
      </c>
      <c r="H395">
        <v>8903.4760000000006</v>
      </c>
      <c r="I395">
        <v>10920.325999999999</v>
      </c>
      <c r="J395">
        <v>12559.475</v>
      </c>
      <c r="K395">
        <v>14759.674999999999</v>
      </c>
      <c r="L395">
        <v>21543.625</v>
      </c>
      <c r="M395">
        <v>21701.306</v>
      </c>
      <c r="N395">
        <v>20047.489000000001</v>
      </c>
      <c r="O395">
        <v>20733.218000000001</v>
      </c>
      <c r="P395">
        <v>24972.27</v>
      </c>
      <c r="Q395">
        <v>27513.501</v>
      </c>
      <c r="R395">
        <v>32001.909</v>
      </c>
      <c r="S395">
        <v>34821.832000000002</v>
      </c>
      <c r="T395">
        <v>39489.923000000003</v>
      </c>
      <c r="U395">
        <v>42779.222000000002</v>
      </c>
      <c r="V395">
        <v>45547.807000000001</v>
      </c>
      <c r="W395">
        <v>56339.788</v>
      </c>
      <c r="X395">
        <v>56842.167000000001</v>
      </c>
      <c r="Y395">
        <v>59368.73</v>
      </c>
      <c r="Z395">
        <v>75232.172000000006</v>
      </c>
    </row>
    <row r="396" spans="1:27" customFormat="1" hidden="1">
      <c r="A396" t="s">
        <v>133</v>
      </c>
      <c r="B396" t="s">
        <v>141</v>
      </c>
      <c r="C396" t="s">
        <v>2197</v>
      </c>
      <c r="D396" t="s">
        <v>2196</v>
      </c>
      <c r="E396">
        <v>51.52449468996231</v>
      </c>
      <c r="F396">
        <v>55.811965811965806</v>
      </c>
      <c r="G396">
        <v>51.015878436059417</v>
      </c>
      <c r="H396">
        <v>38.699394325788973</v>
      </c>
      <c r="I396">
        <v>41.632881308541869</v>
      </c>
      <c r="J396">
        <v>43.174082944661542</v>
      </c>
      <c r="K396">
        <v>42.574571609900566</v>
      </c>
      <c r="L396">
        <v>47.768111228555171</v>
      </c>
      <c r="M396">
        <v>45.674152967507908</v>
      </c>
      <c r="N396">
        <v>42.034445640473628</v>
      </c>
      <c r="O396">
        <v>38.649258322510086</v>
      </c>
      <c r="P396">
        <v>40.844479097942781</v>
      </c>
      <c r="Q396">
        <v>38.857527577813457</v>
      </c>
      <c r="R396">
        <v>40.628491620111731</v>
      </c>
      <c r="S396">
        <v>38.456242659863122</v>
      </c>
      <c r="T396">
        <v>40.236885368405325</v>
      </c>
      <c r="U396">
        <v>41.636032692101793</v>
      </c>
      <c r="V396">
        <v>39.978756960314136</v>
      </c>
      <c r="W396">
        <v>44.200230149597239</v>
      </c>
      <c r="X396">
        <v>40.379806189434198</v>
      </c>
      <c r="Y396">
        <v>38.765443922995885</v>
      </c>
      <c r="Z396">
        <v>43.433894357997254</v>
      </c>
    </row>
    <row r="397" spans="1:27" customFormat="1" hidden="1">
      <c r="A397" t="s">
        <v>133</v>
      </c>
      <c r="B397" t="s">
        <v>141</v>
      </c>
      <c r="C397" t="s">
        <v>2195</v>
      </c>
      <c r="D397" t="s">
        <v>2194</v>
      </c>
      <c r="E397">
        <v>5738.0969999999925</v>
      </c>
      <c r="F397">
        <v>5681.6810000000041</v>
      </c>
      <c r="G397">
        <v>5901.389000000001</v>
      </c>
      <c r="H397">
        <v>5775.0899999999911</v>
      </c>
      <c r="I397">
        <v>5705.2219999999998</v>
      </c>
      <c r="J397">
        <v>5775.0900000000056</v>
      </c>
      <c r="K397">
        <v>5635.341000000004</v>
      </c>
      <c r="L397">
        <v>5631.9780000000028</v>
      </c>
      <c r="M397">
        <v>43568.3</v>
      </c>
      <c r="N397">
        <v>33149.9</v>
      </c>
      <c r="O397">
        <v>5782.4500000000189</v>
      </c>
      <c r="P397">
        <v>4957.32</v>
      </c>
      <c r="Q397">
        <v>13646.4</v>
      </c>
      <c r="R397">
        <v>12599.5</v>
      </c>
      <c r="S397">
        <v>21882.2</v>
      </c>
      <c r="T397">
        <v>16271.8</v>
      </c>
      <c r="U397">
        <v>8897.9700000000157</v>
      </c>
      <c r="V397">
        <v>17038.3</v>
      </c>
      <c r="W397">
        <v>4189.1300000000156</v>
      </c>
      <c r="X397">
        <v>5667.1400000000176</v>
      </c>
      <c r="Y397">
        <v>5707.3000000000102</v>
      </c>
      <c r="Z397">
        <v>5707.2999999999884</v>
      </c>
      <c r="AA397">
        <v>25707.3</v>
      </c>
    </row>
    <row r="398" spans="1:27" customFormat="1" hidden="1">
      <c r="A398" t="s">
        <v>133</v>
      </c>
      <c r="B398" t="s">
        <v>141</v>
      </c>
      <c r="C398" t="s">
        <v>2193</v>
      </c>
      <c r="D398" t="s">
        <v>2192</v>
      </c>
      <c r="F398">
        <v>-0.983183100599205</v>
      </c>
      <c r="G398">
        <v>2.8457518232963199</v>
      </c>
      <c r="H398">
        <v>0.64469108835212297</v>
      </c>
      <c r="I398">
        <v>-0.57292513528422995</v>
      </c>
      <c r="J398">
        <v>0.64469108835247801</v>
      </c>
      <c r="K398">
        <v>-1.79076791486776</v>
      </c>
      <c r="L398">
        <v>-1.84937619562705</v>
      </c>
      <c r="M398">
        <v>659.281343623157</v>
      </c>
      <c r="N398">
        <v>477.715922195112</v>
      </c>
      <c r="O398">
        <v>0.77295660913418995</v>
      </c>
      <c r="P398">
        <v>-13.606897896636999</v>
      </c>
      <c r="Q398">
        <v>137.821005814297</v>
      </c>
      <c r="R398">
        <v>119.576281125956</v>
      </c>
      <c r="S398">
        <v>281.34942647362101</v>
      </c>
      <c r="T398">
        <v>183.57485068656101</v>
      </c>
      <c r="U398">
        <v>55.068309232137999</v>
      </c>
      <c r="V398">
        <v>196.93293787121499</v>
      </c>
      <c r="W398">
        <v>-26.994437354404599</v>
      </c>
      <c r="X398">
        <v>-1.2365946410451001</v>
      </c>
      <c r="Y398">
        <v>-0.53671103851990998</v>
      </c>
      <c r="Z398">
        <v>-0.53671103852025404</v>
      </c>
      <c r="AA398">
        <v>348.01089978088601</v>
      </c>
    </row>
    <row r="399" spans="1:27" customFormat="1" hidden="1">
      <c r="A399" t="s">
        <v>133</v>
      </c>
      <c r="B399" t="s">
        <v>141</v>
      </c>
      <c r="C399" t="s">
        <v>2191</v>
      </c>
      <c r="D399" t="s">
        <v>2190</v>
      </c>
      <c r="E399">
        <v>99053.922999999995</v>
      </c>
      <c r="F399">
        <v>101488.38</v>
      </c>
      <c r="G399">
        <v>104778.224</v>
      </c>
      <c r="H399">
        <v>108871.18</v>
      </c>
      <c r="I399">
        <v>114050.584</v>
      </c>
      <c r="J399">
        <v>120659.102</v>
      </c>
      <c r="K399">
        <v>127273.144</v>
      </c>
      <c r="L399">
        <v>133695.788</v>
      </c>
      <c r="M399">
        <v>186688.16899999999</v>
      </c>
      <c r="N399">
        <v>175583.29800000001</v>
      </c>
      <c r="O399">
        <v>155791.92000000001</v>
      </c>
      <c r="P399">
        <v>159962.82399999999</v>
      </c>
      <c r="Q399">
        <v>187715.02799999999</v>
      </c>
      <c r="R399">
        <v>190419.29300000001</v>
      </c>
      <c r="S399">
        <v>229221.95199999999</v>
      </c>
      <c r="T399">
        <v>232509.77299999999</v>
      </c>
      <c r="U399">
        <v>234359.24900000001</v>
      </c>
      <c r="V399">
        <v>256396.70300000001</v>
      </c>
      <c r="W399">
        <v>255549.53400000001</v>
      </c>
      <c r="X399">
        <v>266081.848157342</v>
      </c>
      <c r="Y399">
        <v>278994.35995382402</v>
      </c>
      <c r="Z399">
        <v>285091.05571617198</v>
      </c>
      <c r="AA399">
        <v>310664.06927338499</v>
      </c>
    </row>
    <row r="400" spans="1:27" customFormat="1" hidden="1">
      <c r="A400" t="s">
        <v>133</v>
      </c>
      <c r="B400" t="s">
        <v>141</v>
      </c>
      <c r="C400" t="s">
        <v>2189</v>
      </c>
      <c r="D400" t="s">
        <v>2188</v>
      </c>
      <c r="F400">
        <v>2.45770881785268</v>
      </c>
      <c r="G400">
        <v>5.7789745490443698</v>
      </c>
      <c r="H400">
        <v>9.9110229081992092</v>
      </c>
      <c r="I400">
        <v>15.1398960745856</v>
      </c>
      <c r="J400">
        <v>21.8115328960772</v>
      </c>
      <c r="K400">
        <v>28.4887464780168</v>
      </c>
      <c r="L400">
        <v>34.972733992574902</v>
      </c>
      <c r="M400">
        <v>88.471252168377006</v>
      </c>
      <c r="N400">
        <v>77.2603170901167</v>
      </c>
      <c r="O400">
        <v>57.279909045096602</v>
      </c>
      <c r="P400">
        <v>61.490649895814798</v>
      </c>
      <c r="Q400">
        <v>89.507918833260106</v>
      </c>
      <c r="R400">
        <v>92.238012622680301</v>
      </c>
      <c r="S400">
        <v>131.41128090403899</v>
      </c>
      <c r="T400">
        <v>134.73050431329199</v>
      </c>
      <c r="U400">
        <v>136.59764490095</v>
      </c>
      <c r="V400">
        <v>158.84558151220301</v>
      </c>
      <c r="W400">
        <v>157.99032109005901</v>
      </c>
      <c r="X400">
        <v>168.62323076022099</v>
      </c>
      <c r="Y400">
        <v>181.65907164910999</v>
      </c>
      <c r="Z400">
        <v>187.813997751681</v>
      </c>
      <c r="AA400">
        <v>213.63126251282799</v>
      </c>
    </row>
    <row r="401" spans="1:28" customFormat="1" hidden="1">
      <c r="A401" t="s">
        <v>133</v>
      </c>
      <c r="B401" t="s">
        <v>141</v>
      </c>
      <c r="C401" t="s">
        <v>2187</v>
      </c>
      <c r="D401" t="s">
        <v>2186</v>
      </c>
      <c r="E401">
        <v>0</v>
      </c>
      <c r="O401">
        <v>0</v>
      </c>
      <c r="T401">
        <v>0</v>
      </c>
      <c r="W401">
        <v>0</v>
      </c>
      <c r="Y401">
        <v>0</v>
      </c>
    </row>
    <row r="402" spans="1:28" customFormat="1" hidden="1">
      <c r="A402" t="s">
        <v>133</v>
      </c>
      <c r="B402" t="s">
        <v>141</v>
      </c>
      <c r="C402" t="s">
        <v>2185</v>
      </c>
      <c r="D402" t="s">
        <v>2184</v>
      </c>
      <c r="E402">
        <v>46853.706460431997</v>
      </c>
      <c r="F402">
        <v>47631.601371239442</v>
      </c>
      <c r="G402">
        <v>48862.937696270223</v>
      </c>
      <c r="H402">
        <v>48755.149876988988</v>
      </c>
      <c r="I402">
        <v>48444.388023083156</v>
      </c>
      <c r="J402">
        <v>49177.192294734137</v>
      </c>
      <c r="K402">
        <v>49792.474008062127</v>
      </c>
      <c r="L402">
        <v>49889.758390461298</v>
      </c>
      <c r="M402">
        <v>53232.779091611177</v>
      </c>
      <c r="N402">
        <v>52802.136079178548</v>
      </c>
      <c r="O402">
        <v>51365.24869151778</v>
      </c>
      <c r="P402">
        <v>50751.64509178092</v>
      </c>
      <c r="Q402">
        <v>53161.93707480804</v>
      </c>
      <c r="R402">
        <v>52684.357288242049</v>
      </c>
      <c r="S402">
        <v>54113.891640005095</v>
      </c>
      <c r="T402">
        <v>55068.635360207067</v>
      </c>
      <c r="U402">
        <v>55730.534607035304</v>
      </c>
      <c r="V402">
        <v>56793.836944625909</v>
      </c>
      <c r="W402">
        <v>57685.484433911799</v>
      </c>
    </row>
    <row r="403" spans="1:28" customFormat="1" hidden="1">
      <c r="A403" t="s">
        <v>133</v>
      </c>
      <c r="B403" t="s">
        <v>141</v>
      </c>
      <c r="C403" t="s">
        <v>2183</v>
      </c>
      <c r="D403" t="s">
        <v>2182</v>
      </c>
      <c r="E403">
        <v>77.477695234021994</v>
      </c>
      <c r="F403">
        <v>77.123956637229128</v>
      </c>
      <c r="G403">
        <v>77.066746730096853</v>
      </c>
      <c r="H403">
        <v>76.310006396824875</v>
      </c>
      <c r="I403">
        <v>75.736129494992028</v>
      </c>
      <c r="J403">
        <v>74.425308311705379</v>
      </c>
      <c r="K403">
        <v>73.718792854506447</v>
      </c>
      <c r="L403">
        <v>72.878363669706033</v>
      </c>
      <c r="M403">
        <v>73.114517331495392</v>
      </c>
      <c r="N403">
        <v>72.663856669705964</v>
      </c>
      <c r="O403">
        <v>68.096848710147043</v>
      </c>
      <c r="P403">
        <v>66.843388832551767</v>
      </c>
      <c r="Q403">
        <v>65.938676629222613</v>
      </c>
      <c r="R403">
        <v>65.223189318843026</v>
      </c>
      <c r="S403">
        <v>61.202278311799382</v>
      </c>
      <c r="T403">
        <v>58.369488292644398</v>
      </c>
      <c r="U403">
        <v>56.101703477240726</v>
      </c>
      <c r="V403">
        <v>54.662544340778943</v>
      </c>
      <c r="W403">
        <v>54.190215532091869</v>
      </c>
    </row>
    <row r="404" spans="1:28" customFormat="1" hidden="1">
      <c r="A404" t="s">
        <v>133</v>
      </c>
      <c r="B404" t="s">
        <v>141</v>
      </c>
      <c r="C404" t="s">
        <v>2181</v>
      </c>
      <c r="D404" t="s">
        <v>2180</v>
      </c>
      <c r="E404">
        <v>6574.8601586320692</v>
      </c>
      <c r="F404">
        <v>6890.4850895325471</v>
      </c>
      <c r="G404">
        <v>7083.4572210305832</v>
      </c>
      <c r="H404">
        <v>7481.0960280834097</v>
      </c>
      <c r="I404">
        <v>7628.4707497790096</v>
      </c>
      <c r="J404">
        <v>8781.6956395478283</v>
      </c>
      <c r="K404">
        <v>9404.3293140246496</v>
      </c>
      <c r="L404">
        <v>9963.9317361178546</v>
      </c>
      <c r="M404">
        <v>10492.359310032618</v>
      </c>
      <c r="N404">
        <v>10601.281843890782</v>
      </c>
      <c r="O404">
        <v>14451.442369511326</v>
      </c>
      <c r="P404">
        <v>15319.627439430102</v>
      </c>
      <c r="Q404">
        <v>17368.762907156604</v>
      </c>
      <c r="R404">
        <v>17696.654416172558</v>
      </c>
      <c r="S404">
        <v>23609.147760374239</v>
      </c>
      <c r="T404">
        <v>28143.579083423814</v>
      </c>
      <c r="U404">
        <v>32405.403723624422</v>
      </c>
      <c r="V404">
        <v>35542.626000850127</v>
      </c>
      <c r="W404">
        <v>36938.28887397654</v>
      </c>
    </row>
    <row r="405" spans="1:28" customFormat="1" hidden="1">
      <c r="A405" t="s">
        <v>133</v>
      </c>
      <c r="B405" t="s">
        <v>141</v>
      </c>
      <c r="C405" t="s">
        <v>2179</v>
      </c>
      <c r="D405" t="s">
        <v>2178</v>
      </c>
      <c r="E405">
        <v>10.872245763672977</v>
      </c>
      <c r="F405">
        <v>11.156909655686299</v>
      </c>
      <c r="G405">
        <v>11.17204632721681</v>
      </c>
      <c r="H405">
        <v>11.70917302477099</v>
      </c>
      <c r="I405">
        <v>11.926063515937713</v>
      </c>
      <c r="J405">
        <v>13.290315590930776</v>
      </c>
      <c r="K405">
        <v>13.923305046539653</v>
      </c>
      <c r="L405">
        <v>14.555192570019743</v>
      </c>
      <c r="M405">
        <v>14.411116603576859</v>
      </c>
      <c r="N405">
        <v>14.588993582844841</v>
      </c>
      <c r="O405">
        <v>19.158822545378445</v>
      </c>
      <c r="P405">
        <v>20.176997452039089</v>
      </c>
      <c r="Q405">
        <v>21.543105910024277</v>
      </c>
      <c r="R405">
        <v>21.90844305039592</v>
      </c>
      <c r="S405">
        <v>26.701713518356801</v>
      </c>
      <c r="T405">
        <v>29.830525108854655</v>
      </c>
      <c r="U405">
        <v>32.621225753207646</v>
      </c>
      <c r="V405">
        <v>34.208823954850502</v>
      </c>
      <c r="W405">
        <v>34.700130459348557</v>
      </c>
    </row>
    <row r="406" spans="1:28" customFormat="1" hidden="1">
      <c r="A406" t="s">
        <v>133</v>
      </c>
      <c r="B406" t="s">
        <v>141</v>
      </c>
      <c r="C406" t="s">
        <v>2177</v>
      </c>
      <c r="D406" t="s">
        <v>2176</v>
      </c>
      <c r="E406">
        <v>60473.8</v>
      </c>
      <c r="F406">
        <v>61759.8</v>
      </c>
      <c r="G406">
        <v>63403.4</v>
      </c>
      <c r="H406">
        <v>63890.9</v>
      </c>
      <c r="I406">
        <v>63964.7</v>
      </c>
      <c r="J406">
        <v>66075.899999999994</v>
      </c>
      <c r="K406">
        <v>67543.8</v>
      </c>
      <c r="L406">
        <v>68456.2</v>
      </c>
      <c r="M406">
        <v>72807.399999999994</v>
      </c>
      <c r="N406">
        <v>72666.3</v>
      </c>
      <c r="O406">
        <v>75429.7</v>
      </c>
      <c r="P406">
        <v>75926.2</v>
      </c>
      <c r="Q406">
        <v>80623.3</v>
      </c>
      <c r="R406">
        <v>80775.5</v>
      </c>
      <c r="S406">
        <v>88418.1</v>
      </c>
      <c r="T406">
        <v>94344.9</v>
      </c>
      <c r="U406">
        <v>99338.4</v>
      </c>
      <c r="V406">
        <v>103899</v>
      </c>
      <c r="W406">
        <v>106450</v>
      </c>
      <c r="X406">
        <v>110278</v>
      </c>
      <c r="Y406">
        <v>111337</v>
      </c>
      <c r="Z406">
        <v>112450.37</v>
      </c>
      <c r="AA406">
        <v>113563.74</v>
      </c>
    </row>
    <row r="407" spans="1:28" customFormat="1" hidden="1">
      <c r="A407" t="s">
        <v>133</v>
      </c>
      <c r="B407" t="s">
        <v>141</v>
      </c>
      <c r="C407" t="s">
        <v>2175</v>
      </c>
      <c r="D407" t="s">
        <v>2174</v>
      </c>
      <c r="F407">
        <v>2.1265407498784601</v>
      </c>
      <c r="G407">
        <v>4.8444119602207802</v>
      </c>
      <c r="H407">
        <v>5.6505461869437603</v>
      </c>
      <c r="I407">
        <v>5.7725825068045902</v>
      </c>
      <c r="J407">
        <v>9.2636811313328895</v>
      </c>
      <c r="K407">
        <v>11.6910132983209</v>
      </c>
      <c r="L407">
        <v>13.1997658490123</v>
      </c>
      <c r="M407">
        <v>20.3949478947908</v>
      </c>
      <c r="N407">
        <v>20.161623711425399</v>
      </c>
      <c r="O407">
        <v>24.731205910658801</v>
      </c>
      <c r="P407">
        <v>25.552222615413601</v>
      </c>
      <c r="Q407">
        <v>33.3193879002147</v>
      </c>
      <c r="R407">
        <v>33.571067139819199</v>
      </c>
      <c r="S407">
        <v>46.208936762697199</v>
      </c>
      <c r="T407">
        <v>56.009544629244402</v>
      </c>
      <c r="U407">
        <v>64.266839523892997</v>
      </c>
      <c r="V407">
        <v>71.8082872252116</v>
      </c>
      <c r="W407">
        <v>76.026642942894298</v>
      </c>
      <c r="X407">
        <v>82.356656932423604</v>
      </c>
      <c r="Y407">
        <v>84.1078285141664</v>
      </c>
      <c r="Z407">
        <v>85.948906799308105</v>
      </c>
      <c r="AA407">
        <v>87.789985084449796</v>
      </c>
    </row>
    <row r="408" spans="1:28" customFormat="1" hidden="1">
      <c r="A408" t="s">
        <v>133</v>
      </c>
      <c r="B408" t="s">
        <v>141</v>
      </c>
      <c r="C408" t="s">
        <v>2173</v>
      </c>
      <c r="D408" t="s">
        <v>2172</v>
      </c>
      <c r="E408">
        <v>9479.8341</v>
      </c>
      <c r="F408">
        <v>10571.390599999999</v>
      </c>
      <c r="G408">
        <v>10863.075800000001</v>
      </c>
      <c r="H408">
        <v>10907.722</v>
      </c>
      <c r="I408">
        <v>12868.701399999998</v>
      </c>
      <c r="J408">
        <v>12814.7955</v>
      </c>
      <c r="K408">
        <v>13823.6564</v>
      </c>
      <c r="L408">
        <v>13524.9931</v>
      </c>
      <c r="M408">
        <v>18401.460500000001</v>
      </c>
      <c r="N408">
        <v>16956.6466</v>
      </c>
      <c r="O408">
        <v>16606.607</v>
      </c>
      <c r="P408">
        <v>15342.1976</v>
      </c>
      <c r="Q408">
        <v>18492.550900000002</v>
      </c>
      <c r="R408">
        <v>17616.738900000004</v>
      </c>
      <c r="S408">
        <v>18460.255100000002</v>
      </c>
      <c r="T408">
        <v>19081.0177</v>
      </c>
      <c r="U408">
        <v>19156.598799999996</v>
      </c>
      <c r="V408">
        <v>19845.500639999998</v>
      </c>
      <c r="W408">
        <v>20283.1512</v>
      </c>
    </row>
    <row r="409" spans="1:28" customFormat="1" hidden="1">
      <c r="A409" t="s">
        <v>133</v>
      </c>
      <c r="B409" t="s">
        <v>141</v>
      </c>
      <c r="C409" t="s">
        <v>2171</v>
      </c>
      <c r="D409" t="s">
        <v>2170</v>
      </c>
      <c r="E409">
        <v>81.624013068336509</v>
      </c>
      <c r="F409">
        <v>83.005970854053629</v>
      </c>
      <c r="G409">
        <v>81.992068041695433</v>
      </c>
      <c r="H409">
        <v>81.830275122677264</v>
      </c>
      <c r="I409">
        <v>83.693089947217942</v>
      </c>
      <c r="J409">
        <v>83.082873749879411</v>
      </c>
      <c r="K409">
        <v>83.708188086267839</v>
      </c>
      <c r="L409">
        <v>83.053834878452719</v>
      </c>
      <c r="M409">
        <v>84.557883985589726</v>
      </c>
      <c r="N409">
        <v>84.183434447902144</v>
      </c>
      <c r="O409">
        <v>84.100821074775894</v>
      </c>
      <c r="P409">
        <v>83.208290740840368</v>
      </c>
      <c r="Q409">
        <v>84.269531338290818</v>
      </c>
      <c r="R409">
        <v>84.239456391388728</v>
      </c>
      <c r="S409">
        <v>84.062510587358432</v>
      </c>
      <c r="T409">
        <v>83.66602191432996</v>
      </c>
      <c r="U409">
        <v>84.005878122752691</v>
      </c>
      <c r="V409">
        <v>83.681903444778058</v>
      </c>
      <c r="W409">
        <v>83.789039089032428</v>
      </c>
    </row>
    <row r="410" spans="1:28" customFormat="1" hidden="1">
      <c r="A410" t="s">
        <v>133</v>
      </c>
      <c r="B410" t="s">
        <v>141</v>
      </c>
      <c r="C410" t="s">
        <v>2169</v>
      </c>
      <c r="D410" t="s">
        <v>2168</v>
      </c>
      <c r="E410">
        <v>857.3888655400001</v>
      </c>
      <c r="F410">
        <v>868.49229860000014</v>
      </c>
      <c r="G410">
        <v>895.82812649999994</v>
      </c>
      <c r="H410">
        <v>950.09747917999994</v>
      </c>
      <c r="I410">
        <v>980.19079551999994</v>
      </c>
      <c r="J410">
        <v>1022.7486501400001</v>
      </c>
      <c r="K410">
        <v>1068.1231691</v>
      </c>
      <c r="L410">
        <v>1106.7519529000001</v>
      </c>
      <c r="M410">
        <v>1135.5064524000002</v>
      </c>
      <c r="N410">
        <v>1171.1635669000002</v>
      </c>
      <c r="O410">
        <v>1195.5978072</v>
      </c>
      <c r="P410">
        <v>1209.7098132000001</v>
      </c>
      <c r="Q410">
        <v>1275.1194567</v>
      </c>
      <c r="R410">
        <v>1227.5605983800001</v>
      </c>
      <c r="S410">
        <v>1339.7148883</v>
      </c>
      <c r="T410">
        <v>1396.457682</v>
      </c>
      <c r="U410">
        <v>1452.6502721999998</v>
      </c>
      <c r="V410">
        <v>1540.2496257999999</v>
      </c>
      <c r="W410">
        <v>1617.5654082999999</v>
      </c>
    </row>
    <row r="411" spans="1:28" customFormat="1" hidden="1">
      <c r="A411" t="s">
        <v>133</v>
      </c>
      <c r="B411" t="s">
        <v>141</v>
      </c>
      <c r="C411" t="s">
        <v>2167</v>
      </c>
      <c r="D411" t="s">
        <v>2166</v>
      </c>
      <c r="E411">
        <v>7.3823570357083756</v>
      </c>
      <c r="F411">
        <v>6.8193532102164163</v>
      </c>
      <c r="G411">
        <v>6.761510464803397</v>
      </c>
      <c r="H411">
        <v>7.1276787320635364</v>
      </c>
      <c r="I411">
        <v>6.3747843597404845</v>
      </c>
      <c r="J411">
        <v>6.6308429953050139</v>
      </c>
      <c r="K411">
        <v>6.4679454227698594</v>
      </c>
      <c r="L411">
        <v>6.7963061620757266</v>
      </c>
      <c r="M411">
        <v>5.2178479456523448</v>
      </c>
      <c r="N411">
        <v>5.8143908809125868</v>
      </c>
      <c r="O411">
        <v>6.0548646247076006</v>
      </c>
      <c r="P411">
        <v>6.5608518722763227</v>
      </c>
      <c r="Q411">
        <v>5.810648817327035</v>
      </c>
      <c r="R411">
        <v>5.8699307563114909</v>
      </c>
      <c r="S411">
        <v>6.1006630933155659</v>
      </c>
      <c r="T411">
        <v>6.123156576949583</v>
      </c>
      <c r="U411">
        <v>6.3701893533113365</v>
      </c>
      <c r="V411">
        <v>6.4947225471985446</v>
      </c>
      <c r="W411">
        <v>6.6821101853796474</v>
      </c>
    </row>
    <row r="412" spans="1:28" customFormat="1" hidden="1">
      <c r="A412" t="s">
        <v>133</v>
      </c>
      <c r="B412" t="s">
        <v>141</v>
      </c>
      <c r="C412" t="s">
        <v>2165</v>
      </c>
      <c r="D412" t="s">
        <v>2164</v>
      </c>
      <c r="E412">
        <v>11614.026</v>
      </c>
      <c r="F412">
        <v>12735.699000000001</v>
      </c>
      <c r="G412">
        <v>13248.934999999999</v>
      </c>
      <c r="H412">
        <v>13329.69</v>
      </c>
      <c r="I412">
        <v>15376.062</v>
      </c>
      <c r="J412">
        <v>15424.111999999999</v>
      </c>
      <c r="K412">
        <v>16514.102999999999</v>
      </c>
      <c r="L412">
        <v>16284.61</v>
      </c>
      <c r="M412">
        <v>21761.969000000001</v>
      </c>
      <c r="N412">
        <v>20142.498</v>
      </c>
      <c r="O412">
        <v>19746.07</v>
      </c>
      <c r="P412">
        <v>18438.304</v>
      </c>
      <c r="Q412">
        <v>21944.527999999998</v>
      </c>
      <c r="R412">
        <v>20912.692999999999</v>
      </c>
      <c r="S412">
        <v>21960.151999999998</v>
      </c>
      <c r="T412">
        <v>22806.172999999999</v>
      </c>
      <c r="U412">
        <v>22803.879000000001</v>
      </c>
      <c r="V412">
        <v>23715.402999999998</v>
      </c>
      <c r="W412">
        <v>24207.403999999999</v>
      </c>
      <c r="X412">
        <v>29479.016</v>
      </c>
      <c r="Y412">
        <v>33817.9</v>
      </c>
      <c r="Z412">
        <v>34156.078999999998</v>
      </c>
      <c r="AA412">
        <v>34494.258000000002</v>
      </c>
    </row>
    <row r="413" spans="1:28" customFormat="1" hidden="1">
      <c r="A413" t="s">
        <v>133</v>
      </c>
      <c r="B413" t="s">
        <v>141</v>
      </c>
      <c r="C413" t="s">
        <v>2163</v>
      </c>
      <c r="D413" t="s">
        <v>2162</v>
      </c>
      <c r="F413">
        <v>9.6579170737175897</v>
      </c>
      <c r="G413">
        <v>14.077022042141101</v>
      </c>
      <c r="H413">
        <v>14.7723450937685</v>
      </c>
      <c r="I413">
        <v>32.392178216236097</v>
      </c>
      <c r="J413">
        <v>32.805902104920399</v>
      </c>
      <c r="K413">
        <v>42.191028330744203</v>
      </c>
      <c r="L413">
        <v>40.215029654660697</v>
      </c>
      <c r="M413">
        <v>87.376616859648905</v>
      </c>
      <c r="N413">
        <v>73.432520299162405</v>
      </c>
      <c r="O413">
        <v>70.0191647581984</v>
      </c>
      <c r="P413">
        <v>58.7589351014024</v>
      </c>
      <c r="Q413">
        <v>88.948500718011104</v>
      </c>
      <c r="R413">
        <v>80.064113856814203</v>
      </c>
      <c r="S413">
        <v>89.083027711493003</v>
      </c>
      <c r="T413">
        <v>96.367504257352294</v>
      </c>
      <c r="U413">
        <v>96.347752278150594</v>
      </c>
      <c r="V413">
        <v>104.19622790581001</v>
      </c>
      <c r="W413">
        <v>108.43249360729899</v>
      </c>
      <c r="X413">
        <v>153.82254181280501</v>
      </c>
      <c r="Y413">
        <v>191.18154204235501</v>
      </c>
      <c r="Z413">
        <v>194.09335746277799</v>
      </c>
      <c r="AA413">
        <v>197.00517288320199</v>
      </c>
    </row>
    <row r="414" spans="1:28" customFormat="1" hidden="1">
      <c r="A414" t="s">
        <v>133</v>
      </c>
      <c r="B414" t="s">
        <v>141</v>
      </c>
      <c r="C414" t="s">
        <v>2161</v>
      </c>
      <c r="D414" t="s">
        <v>2160</v>
      </c>
      <c r="E414">
        <v>0</v>
      </c>
      <c r="O414">
        <v>0</v>
      </c>
      <c r="T414">
        <v>0</v>
      </c>
      <c r="W414">
        <v>0</v>
      </c>
      <c r="Y414">
        <v>0</v>
      </c>
    </row>
    <row r="415" spans="1:28" customFormat="1" hidden="1">
      <c r="A415" t="s">
        <v>133</v>
      </c>
      <c r="B415" t="s">
        <v>141</v>
      </c>
      <c r="C415" t="s">
        <v>2159</v>
      </c>
      <c r="D415" t="s">
        <v>2158</v>
      </c>
      <c r="E415">
        <v>19.087549924375601</v>
      </c>
      <c r="J415">
        <v>20.202209673359601</v>
      </c>
      <c r="O415">
        <v>21.273958133100098</v>
      </c>
      <c r="T415">
        <v>23.197863843156</v>
      </c>
      <c r="Y415">
        <v>25.1368908420819</v>
      </c>
      <c r="Z415">
        <v>25.132004968386301</v>
      </c>
      <c r="AB415">
        <v>25.471552742147502</v>
      </c>
    </row>
    <row r="416" spans="1:28" customFormat="1" hidden="1">
      <c r="A416" t="s">
        <v>133</v>
      </c>
      <c r="B416" t="s">
        <v>141</v>
      </c>
      <c r="C416" t="s">
        <v>2157</v>
      </c>
      <c r="D416" t="s">
        <v>2156</v>
      </c>
      <c r="E416">
        <v>80.020524727905297</v>
      </c>
      <c r="J416">
        <v>83.008386346130607</v>
      </c>
      <c r="O416">
        <v>86.156110036399397</v>
      </c>
      <c r="T416">
        <v>94.326101711596394</v>
      </c>
      <c r="Y416">
        <v>96.733717669672899</v>
      </c>
      <c r="Z416">
        <v>96.9797389986837</v>
      </c>
      <c r="AB416">
        <v>96.864835907605297</v>
      </c>
    </row>
    <row r="417" spans="1:30" customFormat="1" hidden="1">
      <c r="A417" t="s">
        <v>133</v>
      </c>
      <c r="B417" t="s">
        <v>141</v>
      </c>
      <c r="C417" t="s">
        <v>2155</v>
      </c>
      <c r="D417" t="s">
        <v>2154</v>
      </c>
      <c r="E417">
        <v>0</v>
      </c>
      <c r="O417">
        <v>0</v>
      </c>
      <c r="T417">
        <v>0</v>
      </c>
      <c r="W417">
        <v>0</v>
      </c>
      <c r="Y417">
        <v>0</v>
      </c>
    </row>
    <row r="418" spans="1:30" customFormat="1" hidden="1">
      <c r="A418" t="s">
        <v>133</v>
      </c>
      <c r="B418" t="s">
        <v>141</v>
      </c>
      <c r="C418" t="s">
        <v>2153</v>
      </c>
      <c r="D418" t="s">
        <v>2152</v>
      </c>
      <c r="AD418">
        <v>46</v>
      </c>
    </row>
    <row r="419" spans="1:30" customFormat="1" hidden="1">
      <c r="A419" t="s">
        <v>133</v>
      </c>
      <c r="B419" t="s">
        <v>141</v>
      </c>
      <c r="C419" t="s">
        <v>2151</v>
      </c>
      <c r="D419" t="s">
        <v>2150</v>
      </c>
    </row>
    <row r="420" spans="1:30" customFormat="1" hidden="1">
      <c r="A420" t="s">
        <v>133</v>
      </c>
      <c r="B420" t="s">
        <v>141</v>
      </c>
      <c r="C420" t="s">
        <v>2149</v>
      </c>
      <c r="D420" t="s">
        <v>2148</v>
      </c>
      <c r="O420">
        <v>15.104700000000001</v>
      </c>
    </row>
    <row r="421" spans="1:30" customFormat="1" hidden="1">
      <c r="A421" t="s">
        <v>133</v>
      </c>
      <c r="B421" t="s">
        <v>141</v>
      </c>
      <c r="C421" t="s">
        <v>2147</v>
      </c>
      <c r="D421" t="s">
        <v>2146</v>
      </c>
      <c r="X421">
        <v>1.5993616805381408</v>
      </c>
    </row>
    <row r="422" spans="1:30" customFormat="1" hidden="1">
      <c r="A422" t="s">
        <v>133</v>
      </c>
      <c r="B422" t="s">
        <v>141</v>
      </c>
      <c r="C422" t="s">
        <v>2145</v>
      </c>
      <c r="D422" t="s">
        <v>2144</v>
      </c>
      <c r="E422">
        <v>11.334867663981591</v>
      </c>
      <c r="F422">
        <v>14.988290398126466</v>
      </c>
      <c r="G422">
        <v>15.214932126696832</v>
      </c>
      <c r="H422">
        <v>14.874467077214593</v>
      </c>
      <c r="I422">
        <v>15.207176420333191</v>
      </c>
      <c r="J422">
        <v>15.264116575591984</v>
      </c>
      <c r="K422">
        <v>16.542570411136289</v>
      </c>
      <c r="L422">
        <v>14.12475954932674</v>
      </c>
      <c r="M422">
        <v>14.026361601591644</v>
      </c>
      <c r="N422">
        <v>14.651105040973428</v>
      </c>
      <c r="O422">
        <v>14.925373134328357</v>
      </c>
      <c r="P422">
        <v>15.515474482475918</v>
      </c>
      <c r="Q422">
        <v>14.238236837502189</v>
      </c>
      <c r="R422">
        <v>13.034825870646765</v>
      </c>
      <c r="S422">
        <v>12.935729847494553</v>
      </c>
      <c r="T422">
        <v>12.479453786825138</v>
      </c>
      <c r="U422">
        <v>12.037833190025797</v>
      </c>
      <c r="V422">
        <v>11.081412183984853</v>
      </c>
      <c r="W422">
        <v>9.8563645368994557</v>
      </c>
      <c r="X422">
        <v>9.0412186379928308</v>
      </c>
      <c r="Y422">
        <v>8.6208263938456664</v>
      </c>
      <c r="Z422">
        <v>8.3932664190310593</v>
      </c>
      <c r="AA422">
        <v>7.7449284478691611</v>
      </c>
      <c r="AB422">
        <v>7.5663206459054209</v>
      </c>
    </row>
    <row r="423" spans="1:30" customFormat="1" hidden="1">
      <c r="A423" t="s">
        <v>133</v>
      </c>
      <c r="B423" t="s">
        <v>141</v>
      </c>
      <c r="C423" t="s">
        <v>2143</v>
      </c>
      <c r="D423" t="s">
        <v>2142</v>
      </c>
      <c r="E423">
        <v>28.078250863060987</v>
      </c>
      <c r="F423">
        <v>21.252927400468387</v>
      </c>
      <c r="G423">
        <v>17.194570135746606</v>
      </c>
      <c r="H423">
        <v>13.169114163903362</v>
      </c>
      <c r="I423">
        <v>15.890645023494235</v>
      </c>
      <c r="J423">
        <v>16.357012750455375</v>
      </c>
      <c r="K423">
        <v>18.225963094852702</v>
      </c>
      <c r="L423">
        <v>22.313822478702939</v>
      </c>
      <c r="M423">
        <v>26.063168366078095</v>
      </c>
      <c r="N423">
        <v>23.913583312639684</v>
      </c>
      <c r="O423">
        <v>25.983717774762553</v>
      </c>
      <c r="P423">
        <v>25.353556056568969</v>
      </c>
      <c r="Q423">
        <v>27.252055273744968</v>
      </c>
      <c r="R423">
        <v>26.202321724709787</v>
      </c>
      <c r="S423">
        <v>27.941176470588236</v>
      </c>
      <c r="T423">
        <v>30.699203439119987</v>
      </c>
      <c r="U423">
        <v>32.76010318142734</v>
      </c>
      <c r="V423">
        <v>32.197349370753983</v>
      </c>
      <c r="W423">
        <v>29.895988112927192</v>
      </c>
      <c r="X423">
        <v>28.987455197132618</v>
      </c>
      <c r="Y423">
        <v>32.905067808708068</v>
      </c>
      <c r="Z423">
        <v>32.909191496087885</v>
      </c>
      <c r="AA423">
        <v>34.415788646013517</v>
      </c>
      <c r="AB423">
        <v>34.479046520569014</v>
      </c>
    </row>
    <row r="424" spans="1:30" customFormat="1" hidden="1">
      <c r="A424" t="s">
        <v>133</v>
      </c>
      <c r="B424" t="s">
        <v>141</v>
      </c>
      <c r="C424" t="s">
        <v>2141</v>
      </c>
      <c r="D424" t="s">
        <v>2140</v>
      </c>
      <c r="E424">
        <v>32.566168009205988</v>
      </c>
      <c r="F424">
        <v>36.59250585480094</v>
      </c>
      <c r="G424">
        <v>38.291855203619903</v>
      </c>
      <c r="H424">
        <v>34.154429180483184</v>
      </c>
      <c r="I424">
        <v>31.524989320803076</v>
      </c>
      <c r="J424">
        <v>37.996357012750451</v>
      </c>
      <c r="K424">
        <v>35.610229847847194</v>
      </c>
      <c r="L424">
        <v>36.21874141247595</v>
      </c>
      <c r="M424">
        <v>34.071126585426512</v>
      </c>
      <c r="N424">
        <v>34.144524459895706</v>
      </c>
      <c r="O424">
        <v>32.632293080054275</v>
      </c>
      <c r="P424">
        <v>33.674933387989341</v>
      </c>
      <c r="Q424">
        <v>32.044778730103204</v>
      </c>
      <c r="R424">
        <v>32.553897180762853</v>
      </c>
      <c r="S424">
        <v>31.018518518518523</v>
      </c>
      <c r="T424">
        <v>30.408395498798836</v>
      </c>
      <c r="U424">
        <v>29.652376857879869</v>
      </c>
      <c r="V424">
        <v>29.903107250250581</v>
      </c>
      <c r="W424">
        <v>35.007429420505204</v>
      </c>
      <c r="X424">
        <v>34.892473118279568</v>
      </c>
      <c r="Y424">
        <v>32.960583710048382</v>
      </c>
      <c r="Z424">
        <v>33.541452619932031</v>
      </c>
      <c r="AA424">
        <v>33.322849504639095</v>
      </c>
      <c r="AB424">
        <v>32.687427912341406</v>
      </c>
    </row>
    <row r="425" spans="1:30" customFormat="1" hidden="1">
      <c r="A425" t="s">
        <v>133</v>
      </c>
      <c r="B425" t="s">
        <v>141</v>
      </c>
      <c r="C425" t="s">
        <v>2139</v>
      </c>
      <c r="D425" t="s">
        <v>2138</v>
      </c>
      <c r="E425">
        <v>4.0851553509781358</v>
      </c>
      <c r="F425">
        <v>4.0983606557377037</v>
      </c>
      <c r="G425">
        <v>4.3552036199095019</v>
      </c>
      <c r="H425">
        <v>5.1160587399336777</v>
      </c>
      <c r="I425">
        <v>4.9124305852199912</v>
      </c>
      <c r="J425">
        <v>3.8979963570127509</v>
      </c>
      <c r="K425">
        <v>3.7552606021366111</v>
      </c>
      <c r="L425">
        <v>3.2976092333058524</v>
      </c>
      <c r="M425">
        <v>2.984332255657796</v>
      </c>
      <c r="N425">
        <v>2.8805562453439277</v>
      </c>
      <c r="O425">
        <v>2.5554047942107654</v>
      </c>
      <c r="P425">
        <v>2.3160483705677382</v>
      </c>
      <c r="Q425">
        <v>2.2564281966066111</v>
      </c>
      <c r="R425">
        <v>2.2719734660033186</v>
      </c>
      <c r="S425">
        <v>2.1241830065359486</v>
      </c>
      <c r="T425">
        <v>2.0862308762169675</v>
      </c>
      <c r="U425">
        <v>1.9776440240756663</v>
      </c>
      <c r="V425">
        <v>1.8264840182648401</v>
      </c>
      <c r="W425">
        <v>1.6344725111441305</v>
      </c>
      <c r="X425">
        <v>1.4874551971326164</v>
      </c>
      <c r="Y425">
        <v>1.3006582599730347</v>
      </c>
      <c r="Z425">
        <v>1.3040385679285544</v>
      </c>
      <c r="AA425">
        <v>1.1872935996225817</v>
      </c>
      <c r="AB425">
        <v>1.2226066897347172</v>
      </c>
    </row>
    <row r="426" spans="1:30" customFormat="1" hidden="1">
      <c r="A426" t="s">
        <v>133</v>
      </c>
      <c r="B426" t="s">
        <v>141</v>
      </c>
      <c r="C426" t="s">
        <v>2137</v>
      </c>
      <c r="D426" t="s">
        <v>2136</v>
      </c>
      <c r="E426">
        <v>23.993095512082853</v>
      </c>
      <c r="F426">
        <v>23.06791569086651</v>
      </c>
      <c r="G426">
        <v>25</v>
      </c>
      <c r="H426">
        <v>32.685930838465183</v>
      </c>
      <c r="I426">
        <v>32.464758650149506</v>
      </c>
      <c r="J426">
        <v>26.484517304189438</v>
      </c>
      <c r="K426">
        <v>25.898348980252507</v>
      </c>
      <c r="L426">
        <v>24.045067326188512</v>
      </c>
      <c r="M426">
        <v>22.855011191245957</v>
      </c>
      <c r="N426">
        <v>24.410230941147255</v>
      </c>
      <c r="O426">
        <v>23.903211216644056</v>
      </c>
      <c r="P426">
        <v>23.139987702398031</v>
      </c>
      <c r="Q426">
        <v>24.208500962043029</v>
      </c>
      <c r="R426">
        <v>25.953565505804317</v>
      </c>
      <c r="S426">
        <v>25.966775599128539</v>
      </c>
      <c r="T426">
        <v>24.326716399039068</v>
      </c>
      <c r="U426">
        <v>23.572042746591329</v>
      </c>
      <c r="V426">
        <v>24.99164717674574</v>
      </c>
      <c r="W426">
        <v>23.60574541852402</v>
      </c>
      <c r="X426">
        <v>25.591397849462368</v>
      </c>
      <c r="Y426">
        <v>24.212863827424854</v>
      </c>
      <c r="Z426">
        <v>23.852050897020469</v>
      </c>
      <c r="AA426">
        <v>23.329139801855639</v>
      </c>
      <c r="AB426">
        <v>24.052287581699343</v>
      </c>
    </row>
    <row r="427" spans="1:30" customFormat="1" hidden="1">
      <c r="A427" t="s">
        <v>133</v>
      </c>
      <c r="B427" t="s">
        <v>141</v>
      </c>
      <c r="C427" t="s">
        <v>2135</v>
      </c>
      <c r="D427" t="s">
        <v>2134</v>
      </c>
      <c r="AD427">
        <v>76</v>
      </c>
    </row>
    <row r="428" spans="1:30" customFormat="1" hidden="1">
      <c r="A428" t="s">
        <v>133</v>
      </c>
      <c r="B428" t="s">
        <v>141</v>
      </c>
      <c r="C428" t="s">
        <v>2133</v>
      </c>
      <c r="D428" t="s">
        <v>2132</v>
      </c>
      <c r="AD428">
        <v>199</v>
      </c>
    </row>
    <row r="429" spans="1:30" customFormat="1" hidden="1">
      <c r="A429" t="s">
        <v>133</v>
      </c>
      <c r="B429" t="s">
        <v>141</v>
      </c>
      <c r="C429" t="s">
        <v>2131</v>
      </c>
      <c r="D429" t="s">
        <v>2130</v>
      </c>
      <c r="AD429">
        <v>54</v>
      </c>
    </row>
    <row r="430" spans="1:30" customFormat="1" hidden="1">
      <c r="A430" t="s">
        <v>133</v>
      </c>
      <c r="B430" t="s">
        <v>141</v>
      </c>
      <c r="C430" t="s">
        <v>2129</v>
      </c>
      <c r="D430" t="s">
        <v>2128</v>
      </c>
      <c r="E430">
        <v>202.82251374850225</v>
      </c>
      <c r="F430">
        <v>206.5882208362776</v>
      </c>
      <c r="G430">
        <v>210.29862668591969</v>
      </c>
      <c r="H430">
        <v>213.96817106516329</v>
      </c>
      <c r="I430">
        <v>217.59347445390028</v>
      </c>
      <c r="J430">
        <v>221.19112722357062</v>
      </c>
      <c r="K430">
        <v>224.75867154136839</v>
      </c>
      <c r="L430">
        <v>228.29242065808472</v>
      </c>
      <c r="M430">
        <v>231.82371194199516</v>
      </c>
      <c r="N430">
        <v>235.32735260683893</v>
      </c>
      <c r="O430">
        <v>249.5688934610686</v>
      </c>
      <c r="P430">
        <v>252.72589925744961</v>
      </c>
      <c r="Q430">
        <v>256.11882144582194</v>
      </c>
      <c r="R430">
        <v>259.51365820621152</v>
      </c>
      <c r="S430">
        <v>262.63875898990551</v>
      </c>
      <c r="T430">
        <v>265.72096623343117</v>
      </c>
      <c r="U430">
        <v>268.68513561453864</v>
      </c>
      <c r="V430">
        <v>271.61124907279003</v>
      </c>
      <c r="W430">
        <v>274.51446447576353</v>
      </c>
      <c r="X430">
        <v>277.43735285580675</v>
      </c>
      <c r="Y430">
        <v>280.36411132969977</v>
      </c>
      <c r="Z430">
        <v>283.35633889121812</v>
      </c>
      <c r="AA430">
        <v>286.41661560292835</v>
      </c>
      <c r="AB430">
        <v>289.48140742413005</v>
      </c>
      <c r="AC430">
        <v>292.6077982391073</v>
      </c>
    </row>
    <row r="431" spans="1:30" customFormat="1" hidden="1">
      <c r="A431" t="s">
        <v>133</v>
      </c>
      <c r="B431" t="s">
        <v>141</v>
      </c>
      <c r="C431" t="s">
        <v>2127</v>
      </c>
      <c r="D431" t="s">
        <v>2126</v>
      </c>
      <c r="E431">
        <v>30.055357220000001</v>
      </c>
      <c r="O431">
        <v>30.055357229999998</v>
      </c>
      <c r="Y431">
        <v>29.642041450000001</v>
      </c>
    </row>
    <row r="432" spans="1:30" customFormat="1" hidden="1">
      <c r="A432" t="s">
        <v>133</v>
      </c>
      <c r="B432" t="s">
        <v>141</v>
      </c>
      <c r="C432" t="s">
        <v>2125</v>
      </c>
      <c r="D432" t="s">
        <v>2124</v>
      </c>
      <c r="E432">
        <v>7.0015129419999997</v>
      </c>
      <c r="O432">
        <v>7.0015093750000004</v>
      </c>
      <c r="Y432">
        <v>7.3297905410000004</v>
      </c>
    </row>
    <row r="433" spans="1:30" customFormat="1" hidden="1">
      <c r="A433" t="s">
        <v>133</v>
      </c>
      <c r="B433" t="s">
        <v>141</v>
      </c>
      <c r="C433" t="s">
        <v>2123</v>
      </c>
      <c r="D433" t="s">
        <v>2122</v>
      </c>
      <c r="E433">
        <v>37.056870162000003</v>
      </c>
      <c r="O433">
        <v>37.056866604999996</v>
      </c>
      <c r="Y433">
        <v>36.971831991000002</v>
      </c>
    </row>
    <row r="434" spans="1:30" customFormat="1" hidden="1">
      <c r="A434" t="s">
        <v>133</v>
      </c>
      <c r="B434" t="s">
        <v>141</v>
      </c>
      <c r="C434" t="s">
        <v>2121</v>
      </c>
      <c r="D434" t="s">
        <v>2120</v>
      </c>
      <c r="E434">
        <v>60.5</v>
      </c>
      <c r="J434">
        <v>54.6</v>
      </c>
      <c r="O434">
        <v>48.8</v>
      </c>
      <c r="T434">
        <v>41.3</v>
      </c>
      <c r="V434">
        <v>38.299999999999997</v>
      </c>
      <c r="X434">
        <v>35.200000000000003</v>
      </c>
      <c r="AC434">
        <v>27.2</v>
      </c>
    </row>
    <row r="435" spans="1:30" customFormat="1" hidden="1">
      <c r="A435" t="s">
        <v>133</v>
      </c>
      <c r="B435" t="s">
        <v>141</v>
      </c>
      <c r="C435" t="s">
        <v>2119</v>
      </c>
      <c r="D435" t="s">
        <v>2118</v>
      </c>
      <c r="E435">
        <v>3037805</v>
      </c>
      <c r="F435">
        <v>3152771</v>
      </c>
      <c r="G435">
        <v>3272256</v>
      </c>
      <c r="H435">
        <v>3395922</v>
      </c>
      <c r="I435">
        <v>3524441</v>
      </c>
      <c r="J435">
        <v>3657824</v>
      </c>
      <c r="K435">
        <v>3796450</v>
      </c>
      <c r="L435">
        <v>3939926</v>
      </c>
      <c r="M435">
        <v>4089033</v>
      </c>
      <c r="N435">
        <v>4240851</v>
      </c>
      <c r="O435">
        <v>4389369</v>
      </c>
      <c r="P435">
        <v>4542659</v>
      </c>
      <c r="Q435">
        <v>4701524</v>
      </c>
      <c r="R435">
        <v>4865945</v>
      </c>
      <c r="S435">
        <v>5036354</v>
      </c>
      <c r="T435">
        <v>5212238</v>
      </c>
      <c r="U435">
        <v>5394520</v>
      </c>
      <c r="V435">
        <v>5583176</v>
      </c>
      <c r="W435">
        <v>5778704</v>
      </c>
      <c r="X435">
        <v>5980513</v>
      </c>
      <c r="Y435">
        <v>6189370</v>
      </c>
      <c r="Z435">
        <v>6405520</v>
      </c>
      <c r="AA435">
        <v>6629220</v>
      </c>
      <c r="AB435">
        <v>6860731</v>
      </c>
      <c r="AC435">
        <v>7100328</v>
      </c>
      <c r="AD435">
        <v>7297780</v>
      </c>
    </row>
    <row r="436" spans="1:30" customFormat="1" hidden="1">
      <c r="A436" t="s">
        <v>133</v>
      </c>
      <c r="B436" t="s">
        <v>141</v>
      </c>
      <c r="C436" t="s">
        <v>2117</v>
      </c>
      <c r="D436" t="s">
        <v>2116</v>
      </c>
      <c r="E436">
        <v>22.718194859988827</v>
      </c>
      <c r="F436">
        <v>22.732922120927306</v>
      </c>
      <c r="G436">
        <v>22.764278545351178</v>
      </c>
      <c r="H436">
        <v>22.788617830530121</v>
      </c>
      <c r="I436">
        <v>22.827073329792256</v>
      </c>
      <c r="J436">
        <v>22.899123443482708</v>
      </c>
      <c r="K436">
        <v>22.983643772500763</v>
      </c>
      <c r="L436">
        <v>23.07928286752237</v>
      </c>
      <c r="M436">
        <v>23.18221361990831</v>
      </c>
      <c r="N436">
        <v>23.246410301443245</v>
      </c>
      <c r="O436">
        <v>23.197471735709939</v>
      </c>
      <c r="P436">
        <v>23.17021866310197</v>
      </c>
      <c r="Q436">
        <v>23.170645822210716</v>
      </c>
      <c r="R436">
        <v>23.176073372486382</v>
      </c>
      <c r="S436">
        <v>23.177309370710791</v>
      </c>
      <c r="T436">
        <v>23.188805425754744</v>
      </c>
      <c r="U436">
        <v>23.218387569124964</v>
      </c>
      <c r="V436">
        <v>23.257766789064288</v>
      </c>
      <c r="W436">
        <v>23.307452091536547</v>
      </c>
      <c r="X436">
        <v>23.361999459360639</v>
      </c>
      <c r="Y436">
        <v>23.42637021785146</v>
      </c>
      <c r="Z436">
        <v>23.496000245321614</v>
      </c>
      <c r="AA436">
        <v>23.571316796411278</v>
      </c>
      <c r="AB436">
        <v>23.657369242221062</v>
      </c>
      <c r="AC436">
        <v>23.75003010428123</v>
      </c>
      <c r="AD436">
        <v>23.686400519311913</v>
      </c>
    </row>
    <row r="437" spans="1:30" customFormat="1" hidden="1">
      <c r="A437" t="s">
        <v>133</v>
      </c>
      <c r="B437" t="s">
        <v>141</v>
      </c>
      <c r="C437" t="s">
        <v>2115</v>
      </c>
      <c r="D437" t="s">
        <v>2114</v>
      </c>
      <c r="E437">
        <v>4866325</v>
      </c>
      <c r="F437">
        <v>5049000</v>
      </c>
      <c r="G437">
        <v>5239105</v>
      </c>
      <c r="H437">
        <v>5436135</v>
      </c>
      <c r="I437">
        <v>5641202</v>
      </c>
      <c r="J437">
        <v>5854366</v>
      </c>
      <c r="K437">
        <v>6076275</v>
      </c>
      <c r="L437">
        <v>6306350</v>
      </c>
      <c r="M437">
        <v>6545895</v>
      </c>
      <c r="N437">
        <v>6801082</v>
      </c>
      <c r="O437">
        <v>7086328</v>
      </c>
      <c r="P437">
        <v>7383432</v>
      </c>
      <c r="Q437">
        <v>7694200</v>
      </c>
      <c r="R437">
        <v>8018859</v>
      </c>
      <c r="S437">
        <v>8358549.9999999991</v>
      </c>
      <c r="T437">
        <v>8712540</v>
      </c>
      <c r="U437">
        <v>9082992</v>
      </c>
      <c r="V437">
        <v>9470198</v>
      </c>
      <c r="W437">
        <v>9875539</v>
      </c>
      <c r="X437">
        <v>10298157</v>
      </c>
      <c r="Y437">
        <v>10740033</v>
      </c>
      <c r="Z437">
        <v>11202105</v>
      </c>
      <c r="AA437">
        <v>11685360</v>
      </c>
      <c r="AB437">
        <v>12190834</v>
      </c>
      <c r="AC437">
        <v>12719621</v>
      </c>
      <c r="AD437">
        <v>13177465</v>
      </c>
    </row>
    <row r="438" spans="1:30" customFormat="1" hidden="1">
      <c r="A438" t="s">
        <v>133</v>
      </c>
      <c r="B438" t="s">
        <v>141</v>
      </c>
      <c r="C438" t="s">
        <v>2113</v>
      </c>
      <c r="D438" t="s">
        <v>2112</v>
      </c>
      <c r="E438">
        <v>7.3713545209015301</v>
      </c>
      <c r="F438">
        <v>7.508655253233079</v>
      </c>
      <c r="G438">
        <v>7.6539040848735054</v>
      </c>
      <c r="H438">
        <v>7.8055481768122394</v>
      </c>
      <c r="I438">
        <v>7.9650431700894462</v>
      </c>
      <c r="J438">
        <v>8.1315721121458981</v>
      </c>
      <c r="K438">
        <v>8.3058352823459778</v>
      </c>
      <c r="L438">
        <v>8.4868969099774034</v>
      </c>
      <c r="M438">
        <v>8.6750808083619262</v>
      </c>
      <c r="N438">
        <v>8.879079647034402</v>
      </c>
      <c r="O438">
        <v>9.1282311553775628</v>
      </c>
      <c r="P438">
        <v>9.3912300227040024</v>
      </c>
      <c r="Q438">
        <v>9.673651614265939</v>
      </c>
      <c r="R438">
        <v>9.9653511856975623</v>
      </c>
      <c r="S438">
        <v>10.26389919004278</v>
      </c>
      <c r="T438">
        <v>10.574484689672918</v>
      </c>
      <c r="U438">
        <v>10.902486100308243</v>
      </c>
      <c r="V438">
        <v>11.244795383437131</v>
      </c>
      <c r="W438">
        <v>11.602079214085743</v>
      </c>
      <c r="X438">
        <v>11.971121185701831</v>
      </c>
      <c r="Y438">
        <v>12.354450867052023</v>
      </c>
      <c r="Z438">
        <v>12.749905247307373</v>
      </c>
      <c r="AA438">
        <v>13.157825991000932</v>
      </c>
      <c r="AB438">
        <v>13.58166433636551</v>
      </c>
      <c r="AC438">
        <v>14.019370895051081</v>
      </c>
      <c r="AD438">
        <v>14.367997252327887</v>
      </c>
    </row>
    <row r="439" spans="1:30" customFormat="1" hidden="1">
      <c r="A439" t="s">
        <v>133</v>
      </c>
      <c r="B439" t="s">
        <v>141</v>
      </c>
      <c r="C439" t="s">
        <v>2111</v>
      </c>
      <c r="D439" t="s">
        <v>2110</v>
      </c>
      <c r="J439">
        <v>0.25</v>
      </c>
      <c r="M439">
        <v>0.26</v>
      </c>
      <c r="O439">
        <v>0.27</v>
      </c>
      <c r="Q439">
        <v>0.27</v>
      </c>
      <c r="S439">
        <v>0.32</v>
      </c>
      <c r="U439">
        <v>0.53</v>
      </c>
      <c r="W439">
        <v>0.77</v>
      </c>
      <c r="Y439">
        <v>0.77</v>
      </c>
      <c r="AA439">
        <v>1.06</v>
      </c>
      <c r="AC439">
        <v>0.91</v>
      </c>
    </row>
    <row r="440" spans="1:30" customFormat="1" hidden="1">
      <c r="A440" t="s">
        <v>133</v>
      </c>
      <c r="B440" t="s">
        <v>141</v>
      </c>
      <c r="C440" t="s">
        <v>2109</v>
      </c>
      <c r="D440" t="s">
        <v>2108</v>
      </c>
      <c r="J440">
        <v>0.34</v>
      </c>
      <c r="M440">
        <v>0.35</v>
      </c>
      <c r="O440">
        <v>0.38</v>
      </c>
      <c r="Q440">
        <v>0.34</v>
      </c>
      <c r="S440">
        <v>0.48</v>
      </c>
      <c r="U440">
        <v>0.67</v>
      </c>
      <c r="W440">
        <v>0.8</v>
      </c>
      <c r="Y440">
        <v>0.88</v>
      </c>
      <c r="AA440">
        <v>1.1499999999999999</v>
      </c>
      <c r="AC440">
        <v>1.04</v>
      </c>
    </row>
    <row r="441" spans="1:30" customFormat="1" hidden="1">
      <c r="A441" t="s">
        <v>133</v>
      </c>
      <c r="B441" t="s">
        <v>141</v>
      </c>
      <c r="C441" t="s">
        <v>2107</v>
      </c>
      <c r="D441" t="s">
        <v>2106</v>
      </c>
      <c r="T441">
        <v>11.662068798215278</v>
      </c>
      <c r="W441">
        <v>12.052810902896082</v>
      </c>
    </row>
    <row r="442" spans="1:30" customFormat="1" hidden="1">
      <c r="A442" t="s">
        <v>133</v>
      </c>
      <c r="B442" t="s">
        <v>141</v>
      </c>
      <c r="C442" t="s">
        <v>2105</v>
      </c>
      <c r="D442" t="s">
        <v>2104</v>
      </c>
      <c r="E442">
        <v>162076</v>
      </c>
      <c r="F442">
        <v>168104</v>
      </c>
      <c r="G442">
        <v>172899</v>
      </c>
      <c r="H442">
        <v>188061</v>
      </c>
      <c r="I442">
        <v>344084</v>
      </c>
      <c r="J442">
        <v>389069</v>
      </c>
      <c r="K442">
        <v>308288</v>
      </c>
      <c r="L442">
        <v>332378</v>
      </c>
      <c r="M442">
        <v>353920</v>
      </c>
      <c r="N442">
        <v>413468</v>
      </c>
      <c r="O442">
        <v>513517</v>
      </c>
      <c r="P442">
        <v>603098</v>
      </c>
      <c r="Q442">
        <v>718041</v>
      </c>
      <c r="R442">
        <v>952502</v>
      </c>
      <c r="S442">
        <v>1213617</v>
      </c>
      <c r="T442">
        <v>1452300</v>
      </c>
      <c r="U442">
        <v>1672727</v>
      </c>
      <c r="V442">
        <v>2100400</v>
      </c>
      <c r="W442">
        <v>2477450</v>
      </c>
      <c r="X442">
        <v>2571080</v>
      </c>
      <c r="Y442">
        <v>2688817</v>
      </c>
      <c r="Z442">
        <v>2859581</v>
      </c>
      <c r="AA442">
        <v>3103351</v>
      </c>
      <c r="AB442">
        <v>3220071</v>
      </c>
      <c r="AC442">
        <v>3411391</v>
      </c>
    </row>
    <row r="443" spans="1:30" customFormat="1" hidden="1">
      <c r="A443" t="s">
        <v>133</v>
      </c>
      <c r="B443" t="s">
        <v>141</v>
      </c>
      <c r="C443" t="s">
        <v>2103</v>
      </c>
      <c r="D443" t="s">
        <v>2102</v>
      </c>
      <c r="E443">
        <v>779151</v>
      </c>
      <c r="F443">
        <v>831070</v>
      </c>
      <c r="G443">
        <v>868107</v>
      </c>
      <c r="H443">
        <v>932143</v>
      </c>
      <c r="I443">
        <v>1025909</v>
      </c>
      <c r="J443">
        <v>1084939</v>
      </c>
      <c r="K443">
        <v>1223644</v>
      </c>
      <c r="L443">
        <v>1276325</v>
      </c>
      <c r="M443">
        <v>1293954</v>
      </c>
      <c r="N443">
        <v>1483700</v>
      </c>
      <c r="O443">
        <v>1629612</v>
      </c>
      <c r="P443">
        <v>1724758</v>
      </c>
      <c r="Q443">
        <v>1802598</v>
      </c>
      <c r="R443">
        <v>1856005</v>
      </c>
      <c r="S443">
        <v>1940034</v>
      </c>
      <c r="T443">
        <v>1987900</v>
      </c>
      <c r="U443">
        <v>2026600</v>
      </c>
      <c r="V443">
        <v>2074500</v>
      </c>
      <c r="W443">
        <v>2136400</v>
      </c>
      <c r="X443">
        <v>2280500</v>
      </c>
      <c r="Y443">
        <v>2414400</v>
      </c>
      <c r="Z443">
        <v>2514300</v>
      </c>
      <c r="AA443">
        <v>2705400</v>
      </c>
      <c r="AB443">
        <v>2803800</v>
      </c>
      <c r="AC443">
        <v>2919200</v>
      </c>
    </row>
    <row r="444" spans="1:30" customFormat="1" hidden="1">
      <c r="A444" t="s">
        <v>133</v>
      </c>
      <c r="B444" t="s">
        <v>141</v>
      </c>
      <c r="C444" t="s">
        <v>2101</v>
      </c>
      <c r="D444" t="s">
        <v>2100</v>
      </c>
      <c r="E444">
        <v>941227</v>
      </c>
      <c r="F444">
        <v>999174</v>
      </c>
      <c r="G444">
        <v>1041006</v>
      </c>
      <c r="H444">
        <v>1120204</v>
      </c>
      <c r="I444">
        <v>1369993</v>
      </c>
      <c r="J444">
        <v>1474008</v>
      </c>
      <c r="K444">
        <v>1531932</v>
      </c>
      <c r="L444">
        <v>1608703</v>
      </c>
      <c r="M444">
        <v>1647874</v>
      </c>
      <c r="N444">
        <v>1897168</v>
      </c>
      <c r="O444">
        <v>2143129</v>
      </c>
      <c r="P444">
        <v>2327856</v>
      </c>
      <c r="Q444">
        <v>2520639</v>
      </c>
      <c r="R444">
        <v>2808507</v>
      </c>
      <c r="S444">
        <v>3153651</v>
      </c>
      <c r="T444">
        <v>3440200</v>
      </c>
      <c r="U444">
        <v>3699327</v>
      </c>
      <c r="V444">
        <v>4174900</v>
      </c>
      <c r="W444">
        <v>4613850</v>
      </c>
      <c r="X444">
        <v>4851580</v>
      </c>
      <c r="Y444">
        <v>5103217</v>
      </c>
      <c r="Z444">
        <v>5373881</v>
      </c>
      <c r="AA444">
        <v>5808751</v>
      </c>
      <c r="AB444">
        <v>6023871</v>
      </c>
      <c r="AC444">
        <v>6330591</v>
      </c>
    </row>
    <row r="445" spans="1:30" customFormat="1" hidden="1">
      <c r="A445" t="s">
        <v>133</v>
      </c>
      <c r="B445" t="s">
        <v>141</v>
      </c>
      <c r="C445" t="s">
        <v>2099</v>
      </c>
      <c r="D445" t="s">
        <v>2098</v>
      </c>
      <c r="V445">
        <v>0.80520011694675597</v>
      </c>
      <c r="AC445">
        <v>1.1922307893011721</v>
      </c>
    </row>
    <row r="446" spans="1:30" customFormat="1" hidden="1">
      <c r="A446" t="s">
        <v>133</v>
      </c>
      <c r="B446" t="s">
        <v>141</v>
      </c>
      <c r="C446" t="s">
        <v>2097</v>
      </c>
      <c r="D446" t="s">
        <v>2096</v>
      </c>
      <c r="V446">
        <v>94.78</v>
      </c>
      <c r="AC446">
        <v>94.78</v>
      </c>
    </row>
    <row r="447" spans="1:30" customFormat="1" hidden="1">
      <c r="A447" t="s">
        <v>133</v>
      </c>
      <c r="B447" t="s">
        <v>141</v>
      </c>
      <c r="C447" t="s">
        <v>2095</v>
      </c>
      <c r="D447" t="s">
        <v>2094</v>
      </c>
      <c r="V447">
        <v>1.47</v>
      </c>
      <c r="AC447">
        <v>1.47</v>
      </c>
    </row>
    <row r="448" spans="1:30" customFormat="1" hidden="1">
      <c r="A448" t="s">
        <v>133</v>
      </c>
      <c r="B448" t="s">
        <v>141</v>
      </c>
      <c r="C448" t="s">
        <v>2093</v>
      </c>
      <c r="D448" t="s">
        <v>2092</v>
      </c>
      <c r="V448">
        <v>3.7469999999999999</v>
      </c>
      <c r="AC448">
        <v>3.7469999999999999</v>
      </c>
    </row>
    <row r="449" spans="1:29" customFormat="1" hidden="1">
      <c r="A449" t="s">
        <v>133</v>
      </c>
      <c r="B449" t="s">
        <v>141</v>
      </c>
      <c r="C449" t="s">
        <v>2091</v>
      </c>
      <c r="D449" t="s">
        <v>2090</v>
      </c>
      <c r="V449">
        <v>82.03</v>
      </c>
      <c r="AC449">
        <v>82.03</v>
      </c>
    </row>
    <row r="450" spans="1:29" customFormat="1" hidden="1">
      <c r="A450" t="s">
        <v>133</v>
      </c>
      <c r="B450" t="s">
        <v>141</v>
      </c>
      <c r="C450" t="s">
        <v>2089</v>
      </c>
      <c r="D450" t="s">
        <v>2088</v>
      </c>
      <c r="V450">
        <v>22.824151363383418</v>
      </c>
      <c r="AC450">
        <v>22.824151363383418</v>
      </c>
    </row>
    <row r="451" spans="1:29" customFormat="1" hidden="1">
      <c r="A451" t="s">
        <v>133</v>
      </c>
      <c r="B451" t="s">
        <v>141</v>
      </c>
      <c r="C451" t="s">
        <v>2087</v>
      </c>
      <c r="D451" t="s">
        <v>2086</v>
      </c>
      <c r="G451">
        <v>359.4</v>
      </c>
      <c r="L451">
        <v>359.4</v>
      </c>
      <c r="Q451">
        <v>359.4</v>
      </c>
      <c r="V451">
        <v>359.4</v>
      </c>
      <c r="AA451">
        <v>359.4</v>
      </c>
      <c r="AC451">
        <v>359.4</v>
      </c>
    </row>
    <row r="452" spans="1:29" customFormat="1" hidden="1">
      <c r="A452" t="s">
        <v>133</v>
      </c>
      <c r="B452" t="s">
        <v>141</v>
      </c>
      <c r="C452" t="s">
        <v>2085</v>
      </c>
      <c r="D452" t="s">
        <v>2084</v>
      </c>
      <c r="G452">
        <v>5250.540174521293</v>
      </c>
      <c r="L452">
        <v>4836.69753414555</v>
      </c>
      <c r="Q452">
        <v>4518.6119286828762</v>
      </c>
      <c r="V452">
        <v>4267.4709238468986</v>
      </c>
      <c r="AA452">
        <v>4046.8780261504439</v>
      </c>
      <c r="AC452">
        <v>3961.2515967899972</v>
      </c>
    </row>
    <row r="453" spans="1:29" customFormat="1" hidden="1">
      <c r="A453" t="s">
        <v>133</v>
      </c>
      <c r="B453" t="s">
        <v>141</v>
      </c>
      <c r="C453" t="s">
        <v>2083</v>
      </c>
      <c r="D453" t="s">
        <v>2082</v>
      </c>
      <c r="E453">
        <v>4.5599999999999996</v>
      </c>
      <c r="O453">
        <v>6.07</v>
      </c>
      <c r="AC453">
        <v>6.51</v>
      </c>
    </row>
    <row r="454" spans="1:29" customFormat="1" hidden="1">
      <c r="A454" t="s">
        <v>133</v>
      </c>
      <c r="B454" t="s">
        <v>141</v>
      </c>
      <c r="C454" t="s">
        <v>2081</v>
      </c>
      <c r="D454" t="s">
        <v>2080</v>
      </c>
      <c r="E454">
        <v>0.3</v>
      </c>
      <c r="O454">
        <v>0.5</v>
      </c>
      <c r="AC454">
        <v>1.8</v>
      </c>
    </row>
    <row r="455" spans="1:29" customFormat="1" hidden="1">
      <c r="A455" t="s">
        <v>133</v>
      </c>
      <c r="B455" t="s">
        <v>141</v>
      </c>
      <c r="C455" t="s">
        <v>2079</v>
      </c>
      <c r="D455" t="s">
        <v>2078</v>
      </c>
      <c r="E455">
        <v>1.58</v>
      </c>
      <c r="O455">
        <v>2.12</v>
      </c>
      <c r="AC455">
        <v>2.54</v>
      </c>
    </row>
    <row r="456" spans="1:29" customFormat="1" hidden="1">
      <c r="A456" t="s">
        <v>133</v>
      </c>
      <c r="B456" t="s">
        <v>141</v>
      </c>
      <c r="C456" t="s">
        <v>2077</v>
      </c>
      <c r="D456" t="s">
        <v>2076</v>
      </c>
      <c r="W456">
        <v>2.1509982049603198</v>
      </c>
      <c r="X456">
        <v>1.79656609383679</v>
      </c>
      <c r="Y456">
        <v>2.09259938242</v>
      </c>
      <c r="Z456">
        <v>2.7920938476447699</v>
      </c>
      <c r="AA456">
        <v>3.4379101653339301</v>
      </c>
    </row>
    <row r="457" spans="1:29" customFormat="1" hidden="1">
      <c r="A457" t="s">
        <v>133</v>
      </c>
      <c r="B457" t="s">
        <v>141</v>
      </c>
      <c r="C457" t="s">
        <v>2075</v>
      </c>
      <c r="D457" t="s">
        <v>2074</v>
      </c>
      <c r="S457">
        <v>1.43756978290446</v>
      </c>
      <c r="T457">
        <v>2.9643548398924802</v>
      </c>
      <c r="U457">
        <v>3.5063970408531002</v>
      </c>
      <c r="V457">
        <v>7.6642509359419604</v>
      </c>
      <c r="W457">
        <v>11.961791384318101</v>
      </c>
      <c r="X457">
        <v>14.886355195413</v>
      </c>
      <c r="Y457">
        <v>17.189664013247501</v>
      </c>
      <c r="Z457">
        <v>19.766532669924501</v>
      </c>
      <c r="AA457">
        <v>20.8401446433692</v>
      </c>
      <c r="AB457">
        <v>22.013704707777901</v>
      </c>
      <c r="AC457">
        <v>23.593043341968301</v>
      </c>
    </row>
    <row r="458" spans="1:29" customFormat="1" hidden="1">
      <c r="A458" t="s">
        <v>133</v>
      </c>
      <c r="B458" t="s">
        <v>141</v>
      </c>
      <c r="C458" t="s">
        <v>2073</v>
      </c>
      <c r="D458" t="s">
        <v>2072</v>
      </c>
      <c r="W458">
        <v>8.9706518001388105</v>
      </c>
      <c r="X458">
        <v>8.6026183052498499</v>
      </c>
      <c r="Y458">
        <v>8.8669350481389007</v>
      </c>
      <c r="Z458">
        <v>9.2988691871867797</v>
      </c>
      <c r="AA458">
        <v>9.9305337095678894</v>
      </c>
    </row>
    <row r="459" spans="1:29" customFormat="1" hidden="1">
      <c r="A459" t="s">
        <v>133</v>
      </c>
      <c r="B459" t="s">
        <v>141</v>
      </c>
      <c r="C459" t="s">
        <v>2071</v>
      </c>
      <c r="D459" t="s">
        <v>2070</v>
      </c>
      <c r="W459">
        <v>3.30157918651908</v>
      </c>
      <c r="X459">
        <v>3.3119883874287499</v>
      </c>
      <c r="Y459">
        <v>3.2445810321514998</v>
      </c>
      <c r="Z459">
        <v>3.56712691601229</v>
      </c>
      <c r="AA459">
        <v>3.12989207167568</v>
      </c>
      <c r="AB459">
        <v>3.6687104341032999</v>
      </c>
      <c r="AC459">
        <v>3.8308622236913399</v>
      </c>
    </row>
    <row r="460" spans="1:29" customFormat="1" hidden="1">
      <c r="A460" t="s">
        <v>133</v>
      </c>
      <c r="B460" t="s">
        <v>141</v>
      </c>
      <c r="C460" t="s">
        <v>2069</v>
      </c>
      <c r="D460" t="s">
        <v>2068</v>
      </c>
    </row>
    <row r="461" spans="1:29" customFormat="1" hidden="1">
      <c r="A461" t="s">
        <v>133</v>
      </c>
      <c r="B461" t="s">
        <v>141</v>
      </c>
      <c r="C461" t="s">
        <v>2067</v>
      </c>
      <c r="D461" t="s">
        <v>2066</v>
      </c>
    </row>
    <row r="462" spans="1:29" customFormat="1" hidden="1">
      <c r="A462" t="s">
        <v>133</v>
      </c>
      <c r="B462" t="s">
        <v>141</v>
      </c>
      <c r="C462" t="s">
        <v>2065</v>
      </c>
      <c r="D462" t="s">
        <v>2064</v>
      </c>
    </row>
    <row r="463" spans="1:29" customFormat="1" hidden="1">
      <c r="A463" t="s">
        <v>133</v>
      </c>
      <c r="B463" t="s">
        <v>141</v>
      </c>
      <c r="C463" t="s">
        <v>2063</v>
      </c>
      <c r="D463" t="s">
        <v>2062</v>
      </c>
      <c r="G463">
        <v>13.656910415700443</v>
      </c>
      <c r="H463">
        <v>16.529463812105018</v>
      </c>
      <c r="J463">
        <v>18.484672723996042</v>
      </c>
      <c r="K463">
        <v>18.670036119372412</v>
      </c>
      <c r="L463">
        <v>19.848840602541053</v>
      </c>
      <c r="M463">
        <v>20.123863182279802</v>
      </c>
      <c r="N463">
        <v>28.186588049238981</v>
      </c>
      <c r="O463">
        <v>32.672750657776021</v>
      </c>
      <c r="P463">
        <v>36.388926840250853</v>
      </c>
      <c r="Q463">
        <v>39.853110852412364</v>
      </c>
      <c r="R463">
        <v>44.788837838327368</v>
      </c>
      <c r="S463">
        <v>53.974349294297838</v>
      </c>
      <c r="T463">
        <v>60.466787782507893</v>
      </c>
      <c r="U463">
        <v>65.359542373759496</v>
      </c>
      <c r="V463">
        <v>85.639687383950033</v>
      </c>
      <c r="W463">
        <v>82.872770965200885</v>
      </c>
      <c r="X463">
        <v>103.32241088070187</v>
      </c>
      <c r="Y463">
        <v>114.72347008195278</v>
      </c>
      <c r="Z463">
        <v>101.79896952423503</v>
      </c>
      <c r="AA463">
        <v>94.832211680525688</v>
      </c>
      <c r="AB463">
        <v>96.803268511063095</v>
      </c>
      <c r="AC463">
        <v>100.30017016874157</v>
      </c>
    </row>
    <row r="464" spans="1:29" customFormat="1" hidden="1">
      <c r="A464" t="s">
        <v>133</v>
      </c>
      <c r="B464" t="s">
        <v>141</v>
      </c>
      <c r="C464" t="s">
        <v>2061</v>
      </c>
      <c r="D464" t="s">
        <v>2060</v>
      </c>
    </row>
    <row r="465" spans="1:29" customFormat="1" hidden="1">
      <c r="A465" t="s">
        <v>133</v>
      </c>
      <c r="B465" t="s">
        <v>141</v>
      </c>
      <c r="C465" t="s">
        <v>2059</v>
      </c>
      <c r="D465" t="s">
        <v>2058</v>
      </c>
      <c r="J465">
        <v>1323681941.55773</v>
      </c>
      <c r="K465">
        <v>1735897815.15799</v>
      </c>
      <c r="L465">
        <v>1985854197.5367999</v>
      </c>
      <c r="M465">
        <v>2002261894.69596</v>
      </c>
      <c r="N465">
        <v>3326147670.9266601</v>
      </c>
      <c r="O465">
        <v>3416511105.64043</v>
      </c>
      <c r="P465">
        <v>3674565625.1162701</v>
      </c>
      <c r="Q465">
        <v>4121051660.4004798</v>
      </c>
      <c r="R465">
        <v>6224181087.44839</v>
      </c>
      <c r="S465">
        <v>7041460610.3419199</v>
      </c>
      <c r="T465">
        <v>9050561633.9110794</v>
      </c>
      <c r="U465">
        <v>13384067980.173201</v>
      </c>
      <c r="V465">
        <v>23479392788.666401</v>
      </c>
      <c r="W465">
        <v>23890250552.539101</v>
      </c>
      <c r="X465">
        <v>16447103982.9902</v>
      </c>
      <c r="Y465">
        <v>12466599340.405001</v>
      </c>
      <c r="Z465">
        <v>13539120120.373699</v>
      </c>
      <c r="AA465">
        <v>25573282261.876202</v>
      </c>
      <c r="AB465">
        <v>25893489895.98</v>
      </c>
      <c r="AC465">
        <v>34189370165.8009</v>
      </c>
    </row>
    <row r="466" spans="1:29" customFormat="1" hidden="1">
      <c r="A466" t="s">
        <v>133</v>
      </c>
      <c r="B466" t="s">
        <v>141</v>
      </c>
      <c r="C466" t="s">
        <v>2057</v>
      </c>
      <c r="D466" t="s">
        <v>2056</v>
      </c>
      <c r="J466">
        <v>5.2056482961355846</v>
      </c>
      <c r="K466">
        <v>6.6116688242492128</v>
      </c>
      <c r="L466">
        <v>9.130066927186002</v>
      </c>
      <c r="M466">
        <v>8.9258426571564637</v>
      </c>
      <c r="N466">
        <v>14.306836053891537</v>
      </c>
      <c r="O466">
        <v>26.568449954623663</v>
      </c>
      <c r="P466">
        <v>29.12470759986553</v>
      </c>
      <c r="Q466">
        <v>30.876676536443647</v>
      </c>
      <c r="R466">
        <v>39.002650821308954</v>
      </c>
      <c r="S466">
        <v>39.134301015412937</v>
      </c>
      <c r="T466">
        <v>47.537760544789265</v>
      </c>
      <c r="U466">
        <v>71.770031092359105</v>
      </c>
      <c r="V466">
        <v>100.83604947925467</v>
      </c>
      <c r="W466">
        <v>90.193977131136364</v>
      </c>
      <c r="X466">
        <v>49.713423385758034</v>
      </c>
      <c r="Y466">
        <v>27.751303599457756</v>
      </c>
      <c r="Z466">
        <v>25.510706799664533</v>
      </c>
      <c r="AA466">
        <v>43.257610141063623</v>
      </c>
      <c r="AB466">
        <v>39.537564603834703</v>
      </c>
      <c r="AC466">
        <v>47.557823451008218</v>
      </c>
    </row>
    <row r="467" spans="1:29" customFormat="1" hidden="1">
      <c r="A467" t="s">
        <v>133</v>
      </c>
      <c r="B467" t="s">
        <v>141</v>
      </c>
      <c r="C467" t="s">
        <v>2055</v>
      </c>
      <c r="D467" t="s">
        <v>2054</v>
      </c>
      <c r="K467">
        <v>1.6200632899281289</v>
      </c>
      <c r="L467">
        <v>1.6706569244560852</v>
      </c>
      <c r="M467">
        <v>1.6802197717728335</v>
      </c>
      <c r="N467">
        <v>2.8149920340729193</v>
      </c>
      <c r="O467">
        <v>2.2642145726892999</v>
      </c>
      <c r="P467">
        <v>2.35511336331759</v>
      </c>
      <c r="Q467">
        <v>2.2130412568157949</v>
      </c>
      <c r="R467">
        <v>2.694839552943451</v>
      </c>
      <c r="S467">
        <v>2.4428310877161907</v>
      </c>
      <c r="T467">
        <v>2.6536574404592739</v>
      </c>
      <c r="U467">
        <v>3.224640077983949</v>
      </c>
      <c r="V467">
        <v>4.0750984372888786</v>
      </c>
      <c r="W467">
        <v>3.2145837347275146</v>
      </c>
      <c r="X467">
        <v>2.5741838217302813</v>
      </c>
      <c r="Y467">
        <v>1.6205471768622313</v>
      </c>
      <c r="Z467">
        <v>1.417350246835307</v>
      </c>
      <c r="AA467">
        <v>2.4870282282685623</v>
      </c>
      <c r="AB467">
        <v>2.146521586336732</v>
      </c>
      <c r="AC467">
        <v>2.5386732297682109</v>
      </c>
    </row>
    <row r="468" spans="1:29" customFormat="1" hidden="1">
      <c r="A468" t="s">
        <v>133</v>
      </c>
      <c r="B468" t="s">
        <v>141</v>
      </c>
      <c r="C468" t="s">
        <v>2053</v>
      </c>
      <c r="D468" t="s">
        <v>2052</v>
      </c>
      <c r="J468">
        <v>1323681941.55773</v>
      </c>
      <c r="K468">
        <v>1735897815.15799</v>
      </c>
      <c r="L468">
        <v>1985854197.5367999</v>
      </c>
      <c r="M468">
        <v>2002261894.69596</v>
      </c>
      <c r="N468">
        <v>3326147670.9266601</v>
      </c>
      <c r="O468">
        <v>3416511105.64043</v>
      </c>
      <c r="P468">
        <v>3674565625.1162701</v>
      </c>
      <c r="Q468">
        <v>4121051660.4004798</v>
      </c>
      <c r="R468">
        <v>6224181087.44839</v>
      </c>
      <c r="S468">
        <v>7041460610.3419199</v>
      </c>
      <c r="T468">
        <v>9050561633.9110794</v>
      </c>
      <c r="U468">
        <v>13384067980.173201</v>
      </c>
      <c r="V468">
        <v>23479392788.666401</v>
      </c>
      <c r="W468">
        <v>23890250552.539101</v>
      </c>
      <c r="X468">
        <v>16447103982.9902</v>
      </c>
      <c r="Y468">
        <v>12466599340.405001</v>
      </c>
      <c r="Z468">
        <v>13539120120.373699</v>
      </c>
      <c r="AA468">
        <v>25573282261.876202</v>
      </c>
      <c r="AB468">
        <v>25893489895.98</v>
      </c>
      <c r="AC468">
        <v>34189370165.8009</v>
      </c>
    </row>
    <row r="469" spans="1:29" customFormat="1" hidden="1">
      <c r="A469" t="s">
        <v>133</v>
      </c>
      <c r="B469" t="s">
        <v>141</v>
      </c>
      <c r="C469" t="s">
        <v>2051</v>
      </c>
      <c r="D469" t="s">
        <v>2050</v>
      </c>
      <c r="H469">
        <v>24.321142746844696</v>
      </c>
      <c r="K469">
        <v>0.69774953530253836</v>
      </c>
      <c r="L469">
        <v>0.75118358878062486</v>
      </c>
      <c r="M469">
        <v>3.2679969673642306</v>
      </c>
      <c r="N469">
        <v>-4.2612805331451362</v>
      </c>
      <c r="O469">
        <v>-2.3622681246879469</v>
      </c>
      <c r="P469">
        <v>1.3126718322957405</v>
      </c>
      <c r="Q469">
        <v>2.6874688304403862</v>
      </c>
      <c r="R469">
        <v>4.2903200944027384</v>
      </c>
      <c r="S469">
        <v>0.50221155489158065</v>
      </c>
      <c r="T469">
        <v>4.4638212656325837</v>
      </c>
      <c r="U469">
        <v>-0.69243090764383175</v>
      </c>
      <c r="V469">
        <v>-0.97522989492818879</v>
      </c>
      <c r="W469">
        <v>2.5626219226982339</v>
      </c>
      <c r="X469">
        <v>7.0234330205760767</v>
      </c>
      <c r="Y469">
        <v>2.2840517655731145</v>
      </c>
      <c r="Z469">
        <v>0.78868903063108398</v>
      </c>
      <c r="AA469">
        <v>3.3599245645209317</v>
      </c>
      <c r="AB469">
        <v>2.3813058922895061</v>
      </c>
      <c r="AC469">
        <v>2.8803993968998345</v>
      </c>
    </row>
    <row r="470" spans="1:29" customFormat="1" hidden="1">
      <c r="A470" t="s">
        <v>133</v>
      </c>
      <c r="B470" t="s">
        <v>141</v>
      </c>
      <c r="C470" t="s">
        <v>2049</v>
      </c>
      <c r="D470" t="s">
        <v>2048</v>
      </c>
    </row>
    <row r="471" spans="1:29" customFormat="1" hidden="1">
      <c r="A471" t="s">
        <v>133</v>
      </c>
      <c r="B471" t="s">
        <v>141</v>
      </c>
      <c r="C471" t="s">
        <v>2047</v>
      </c>
      <c r="D471" t="s">
        <v>2046</v>
      </c>
      <c r="G471">
        <v>17366862000000</v>
      </c>
      <c r="H471">
        <v>31506121000000</v>
      </c>
      <c r="J471">
        <v>45943651000000</v>
      </c>
      <c r="K471">
        <v>54735429000000</v>
      </c>
      <c r="L471">
        <v>66619949000000</v>
      </c>
      <c r="M471">
        <v>79326802000000</v>
      </c>
      <c r="N471">
        <v>115682100000000</v>
      </c>
      <c r="O471">
        <v>155236000000000</v>
      </c>
      <c r="P471">
        <v>191204300000000</v>
      </c>
      <c r="Q471">
        <v>239921300000000</v>
      </c>
      <c r="R471">
        <v>317770500000000</v>
      </c>
      <c r="S471">
        <v>442978018000000</v>
      </c>
      <c r="T471">
        <v>597715286000000</v>
      </c>
      <c r="U471">
        <v>734391342000000</v>
      </c>
      <c r="V471">
        <v>1100084602000000</v>
      </c>
      <c r="W471">
        <v>1403753670000000</v>
      </c>
      <c r="X471">
        <v>2040048812000000</v>
      </c>
      <c r="Y471">
        <v>2689967435000000</v>
      </c>
      <c r="Z471">
        <v>3063868648000000</v>
      </c>
      <c r="AA471">
        <v>3404894804234960</v>
      </c>
      <c r="AB471">
        <v>3879154347000000</v>
      </c>
      <c r="AC471">
        <v>4479969670748920</v>
      </c>
    </row>
    <row r="472" spans="1:29" customFormat="1" hidden="1">
      <c r="A472" t="s">
        <v>133</v>
      </c>
      <c r="B472" t="s">
        <v>141</v>
      </c>
      <c r="C472" t="s">
        <v>2045</v>
      </c>
      <c r="D472" t="s">
        <v>2044</v>
      </c>
      <c r="G472">
        <v>11312508406250</v>
      </c>
      <c r="H472">
        <v>6011252153539.5098</v>
      </c>
      <c r="J472">
        <v>10250798984236.1</v>
      </c>
      <c r="K472">
        <v>13613483452362.1</v>
      </c>
      <c r="L472">
        <v>20248252771624.398</v>
      </c>
      <c r="M472">
        <v>30425305835394.398</v>
      </c>
      <c r="N472">
        <v>60229311875354.898</v>
      </c>
      <c r="O472">
        <v>94193218640768.203</v>
      </c>
      <c r="P472">
        <v>116780178282133</v>
      </c>
      <c r="Q472">
        <v>116226404485072</v>
      </c>
      <c r="R472">
        <v>129620101260882</v>
      </c>
      <c r="S472">
        <v>143679821417264</v>
      </c>
      <c r="T472">
        <v>187306450327340</v>
      </c>
      <c r="U472">
        <v>277297775608960</v>
      </c>
      <c r="V472">
        <v>399820056007357</v>
      </c>
      <c r="W472">
        <v>405376734782553</v>
      </c>
      <c r="X472">
        <v>287204845942019</v>
      </c>
      <c r="Y472">
        <v>224439034992367</v>
      </c>
      <c r="Z472">
        <v>266361301847308</v>
      </c>
      <c r="AA472">
        <v>513326792586954</v>
      </c>
      <c r="AB472">
        <v>610318155870960</v>
      </c>
      <c r="AC472">
        <v>823168478230480</v>
      </c>
    </row>
    <row r="473" spans="1:29" customFormat="1" hidden="1">
      <c r="A473" t="s">
        <v>133</v>
      </c>
      <c r="B473" t="s">
        <v>141</v>
      </c>
      <c r="C473" t="s">
        <v>2043</v>
      </c>
      <c r="D473" t="s">
        <v>2042</v>
      </c>
      <c r="H473">
        <v>32.513197090717142</v>
      </c>
      <c r="K473">
        <v>18.932833398770263</v>
      </c>
      <c r="L473">
        <v>20.3435414271338</v>
      </c>
      <c r="M473">
        <v>14.733412363650356</v>
      </c>
      <c r="N473">
        <v>45.860235362680129</v>
      </c>
      <c r="O473">
        <v>29.552696794627789</v>
      </c>
      <c r="P473">
        <v>16.945867496741023</v>
      </c>
      <c r="Q473">
        <v>16.73363346471556</v>
      </c>
      <c r="R473">
        <v>23.107449278412414</v>
      </c>
      <c r="S473">
        <v>32.616231083019144</v>
      </c>
      <c r="T473">
        <v>26.768011980544149</v>
      </c>
      <c r="U473">
        <v>21.765756672215534</v>
      </c>
      <c r="V473">
        <v>44.457821681712588</v>
      </c>
      <c r="W473">
        <v>21.653461876159447</v>
      </c>
      <c r="X473">
        <v>35.016652391284971</v>
      </c>
      <c r="Y473">
        <v>31.732649345798077</v>
      </c>
      <c r="Z473">
        <v>14.298252350479839</v>
      </c>
      <c r="AA473">
        <v>8.9324907927084318</v>
      </c>
      <c r="AB473">
        <v>11.344574102203277</v>
      </c>
      <c r="AC473">
        <v>11.443073439384833</v>
      </c>
    </row>
    <row r="474" spans="1:29" customFormat="1" hidden="1">
      <c r="A474" t="s">
        <v>133</v>
      </c>
      <c r="B474" t="s">
        <v>141</v>
      </c>
      <c r="C474" t="s">
        <v>2041</v>
      </c>
      <c r="D474" t="s">
        <v>2040</v>
      </c>
      <c r="G474">
        <v>24878021000000</v>
      </c>
      <c r="H474">
        <v>28156168000000</v>
      </c>
      <c r="J474">
        <v>44786128000000</v>
      </c>
      <c r="K474">
        <v>56338824000000</v>
      </c>
      <c r="L474">
        <v>70588101000000</v>
      </c>
      <c r="M474">
        <v>87394739000000</v>
      </c>
      <c r="N474">
        <v>145469939000000</v>
      </c>
      <c r="O474">
        <v>196994400000000</v>
      </c>
      <c r="P474">
        <v>250845700000000</v>
      </c>
      <c r="Q474">
        <v>284144300000000</v>
      </c>
      <c r="R474">
        <v>378059800000000</v>
      </c>
      <c r="S474">
        <v>495447279000000</v>
      </c>
      <c r="T474">
        <v>648573735000000</v>
      </c>
      <c r="U474">
        <v>841010724000000</v>
      </c>
      <c r="V474">
        <v>1253997428000000</v>
      </c>
      <c r="W474">
        <v>1513543885000000</v>
      </c>
      <c r="X474">
        <v>1910586864000000</v>
      </c>
      <c r="Y474">
        <v>2478310239000000</v>
      </c>
      <c r="Z474">
        <v>2774281102000000</v>
      </c>
      <c r="AA474">
        <v>3455221398958220</v>
      </c>
      <c r="AB474">
        <v>4194620471000000</v>
      </c>
      <c r="AC474">
        <v>5022639327367210</v>
      </c>
    </row>
    <row r="475" spans="1:29" customFormat="1" hidden="1">
      <c r="A475" t="s">
        <v>133</v>
      </c>
      <c r="B475" t="s">
        <v>141</v>
      </c>
      <c r="C475" t="s">
        <v>2039</v>
      </c>
      <c r="D475" t="s">
        <v>2038</v>
      </c>
      <c r="G475">
        <v>22.507528465692424</v>
      </c>
      <c r="H475">
        <v>20.074553476410927</v>
      </c>
      <c r="J475">
        <v>19.566489503907437</v>
      </c>
      <c r="K475">
        <v>20.710062090203934</v>
      </c>
      <c r="L475">
        <v>22.507309458694717</v>
      </c>
      <c r="M475">
        <v>24.207929037732807</v>
      </c>
      <c r="N475">
        <v>36.372760082861028</v>
      </c>
      <c r="O475">
        <v>41.332757036210204</v>
      </c>
      <c r="P475">
        <v>48.270097811884824</v>
      </c>
      <c r="Q475">
        <v>49.005182598197734</v>
      </c>
      <c r="R475">
        <v>57.063562980359961</v>
      </c>
      <c r="S475">
        <v>63.663185142733795</v>
      </c>
      <c r="T475">
        <v>70.959849606291456</v>
      </c>
      <c r="U475">
        <v>79.223667321360452</v>
      </c>
      <c r="V475">
        <v>100.57977283682864</v>
      </c>
      <c r="W475">
        <v>93.657169933795231</v>
      </c>
      <c r="X475">
        <v>105.60699644252433</v>
      </c>
      <c r="Y475">
        <v>114.85207528125505</v>
      </c>
      <c r="Z475">
        <v>99.79855619718974</v>
      </c>
      <c r="AA475">
        <v>106.46457049022699</v>
      </c>
      <c r="AB475">
        <v>117.02884641245535</v>
      </c>
      <c r="AC475">
        <v>127.54756210910733</v>
      </c>
    </row>
    <row r="476" spans="1:29" customFormat="1" hidden="1">
      <c r="A476" t="s">
        <v>133</v>
      </c>
      <c r="B476" t="s">
        <v>141</v>
      </c>
      <c r="C476" t="s">
        <v>2037</v>
      </c>
      <c r="D476" t="s">
        <v>2036</v>
      </c>
      <c r="J476">
        <v>3.065192028844554</v>
      </c>
      <c r="K476">
        <v>2.9417500102558058</v>
      </c>
      <c r="L476">
        <v>3.0424161514490087</v>
      </c>
      <c r="M476">
        <v>3.2897200711093491</v>
      </c>
      <c r="N476">
        <v>3.1366731550313154</v>
      </c>
      <c r="O476">
        <v>4.0697584379486402</v>
      </c>
      <c r="P476">
        <v>4.6359680444544145</v>
      </c>
      <c r="Q476">
        <v>4.5125470890762678</v>
      </c>
      <c r="R476">
        <v>3.9163198154636052</v>
      </c>
      <c r="S476">
        <v>4.4685276163131826</v>
      </c>
      <c r="T476">
        <v>4.518666713748857</v>
      </c>
      <c r="U476">
        <v>3.9287059067689092</v>
      </c>
      <c r="V476">
        <v>3.3162379472118624</v>
      </c>
      <c r="W476">
        <v>3.8862144690290941</v>
      </c>
      <c r="X476">
        <v>6.8072066659500123</v>
      </c>
      <c r="Y476">
        <v>10.680540622175528</v>
      </c>
      <c r="Z476">
        <v>9.9907859755153208</v>
      </c>
      <c r="AA476">
        <v>6.4869692550112275</v>
      </c>
      <c r="AB476">
        <v>7.7385922841195081</v>
      </c>
      <c r="AC476">
        <v>6.9465887843010679</v>
      </c>
    </row>
    <row r="477" spans="1:29" customFormat="1" hidden="1">
      <c r="A477" t="s">
        <v>133</v>
      </c>
      <c r="B477" t="s">
        <v>141</v>
      </c>
      <c r="C477" t="s">
        <v>2035</v>
      </c>
      <c r="D477" t="s">
        <v>2034</v>
      </c>
      <c r="H477">
        <v>13.176880106339647</v>
      </c>
      <c r="K477">
        <v>25.795255173655558</v>
      </c>
      <c r="L477">
        <v>25.292109398662632</v>
      </c>
      <c r="M477">
        <v>23.809449130810304</v>
      </c>
      <c r="N477">
        <v>66.451597275208982</v>
      </c>
      <c r="O477">
        <v>35.419318488887249</v>
      </c>
      <c r="P477">
        <v>27.33646235629033</v>
      </c>
      <c r="Q477">
        <v>13.27453490332902</v>
      </c>
      <c r="R477">
        <v>33.052044330996608</v>
      </c>
      <c r="S477">
        <v>31.049976485201547</v>
      </c>
      <c r="T477">
        <v>30.90671045949977</v>
      </c>
      <c r="U477">
        <v>29.670795873348155</v>
      </c>
      <c r="V477">
        <v>49.105997368946745</v>
      </c>
      <c r="W477">
        <v>20.69752706063764</v>
      </c>
      <c r="X477">
        <v>26.2326704190675</v>
      </c>
      <c r="Y477">
        <v>29.714606841345898</v>
      </c>
      <c r="Z477">
        <v>11.94244604014647</v>
      </c>
      <c r="AA477">
        <v>24.544747699406706</v>
      </c>
      <c r="AB477">
        <v>21.399470154494743</v>
      </c>
      <c r="AC477">
        <v>19.740018485386589</v>
      </c>
    </row>
    <row r="478" spans="1:29" customFormat="1" hidden="1">
      <c r="A478" t="s">
        <v>133</v>
      </c>
      <c r="B478" t="s">
        <v>141</v>
      </c>
      <c r="C478" t="s">
        <v>2033</v>
      </c>
      <c r="D478" t="s">
        <v>2032</v>
      </c>
      <c r="G478">
        <v>14550586000000</v>
      </c>
      <c r="H478">
        <v>19013798000000</v>
      </c>
      <c r="J478">
        <v>26240009000000</v>
      </c>
      <c r="K478">
        <v>32851810000000</v>
      </c>
      <c r="L478">
        <v>39783046000000</v>
      </c>
      <c r="M478">
        <v>45205980000000</v>
      </c>
      <c r="N478">
        <v>68360139000000</v>
      </c>
      <c r="O478">
        <v>90989040000000</v>
      </c>
      <c r="P478">
        <v>112408300000000</v>
      </c>
      <c r="Q478">
        <v>125329200000000</v>
      </c>
      <c r="R478">
        <v>157024900000000</v>
      </c>
      <c r="S478">
        <v>197988559000000</v>
      </c>
      <c r="T478">
        <v>242001906000000</v>
      </c>
      <c r="U478">
        <v>292214550000000</v>
      </c>
      <c r="V478">
        <v>435167526000000</v>
      </c>
      <c r="W478">
        <v>433317987000000</v>
      </c>
      <c r="X478">
        <v>565212994000000</v>
      </c>
      <c r="Y478">
        <v>625451341000000</v>
      </c>
      <c r="Z478">
        <v>686119843000000</v>
      </c>
      <c r="AA478">
        <v>840134228958222</v>
      </c>
      <c r="AB478">
        <v>989320873000000</v>
      </c>
      <c r="AC478">
        <v>1199399881367210</v>
      </c>
    </row>
    <row r="479" spans="1:29" customFormat="1" hidden="1">
      <c r="A479" t="s">
        <v>133</v>
      </c>
      <c r="B479" t="s">
        <v>141</v>
      </c>
      <c r="C479" t="s">
        <v>2031</v>
      </c>
      <c r="D479" t="s">
        <v>2030</v>
      </c>
      <c r="G479">
        <v>24878021000000</v>
      </c>
      <c r="H479">
        <v>28156168000000</v>
      </c>
      <c r="J479">
        <v>44786128000000</v>
      </c>
      <c r="K479">
        <v>56338824000000</v>
      </c>
      <c r="L479">
        <v>70588101000000</v>
      </c>
      <c r="M479">
        <v>87394739000000</v>
      </c>
      <c r="N479">
        <v>145469939000000</v>
      </c>
      <c r="O479">
        <v>196994400000000</v>
      </c>
      <c r="P479">
        <v>250845700000000</v>
      </c>
      <c r="Q479">
        <v>284144300000000</v>
      </c>
      <c r="R479">
        <v>378059800000000</v>
      </c>
      <c r="S479">
        <v>495447279000000</v>
      </c>
      <c r="T479">
        <v>648573735000000</v>
      </c>
      <c r="U479">
        <v>841010724000000</v>
      </c>
      <c r="V479">
        <v>1253997428000000</v>
      </c>
      <c r="W479">
        <v>1513543885000000</v>
      </c>
      <c r="X479">
        <v>1910586864000000</v>
      </c>
      <c r="Y479">
        <v>2478310239000000</v>
      </c>
      <c r="Z479">
        <v>2774281102000000</v>
      </c>
      <c r="AA479">
        <v>3455221398958220</v>
      </c>
      <c r="AB479">
        <v>4194620471000000</v>
      </c>
      <c r="AC479">
        <v>5022639327367210</v>
      </c>
    </row>
    <row r="480" spans="1:29" customFormat="1" hidden="1">
      <c r="A480" t="s">
        <v>133</v>
      </c>
      <c r="B480" t="s">
        <v>141</v>
      </c>
      <c r="C480" t="s">
        <v>2029</v>
      </c>
      <c r="D480" t="s">
        <v>2028</v>
      </c>
      <c r="G480">
        <v>22.507528465692424</v>
      </c>
      <c r="H480">
        <v>20.074553476410927</v>
      </c>
      <c r="J480">
        <v>19.566489503907437</v>
      </c>
      <c r="K480">
        <v>20.710062090203934</v>
      </c>
      <c r="L480">
        <v>22.507309458694717</v>
      </c>
      <c r="M480">
        <v>24.207929037732807</v>
      </c>
      <c r="N480">
        <v>36.372760082861028</v>
      </c>
      <c r="O480">
        <v>41.332757036210204</v>
      </c>
      <c r="P480">
        <v>48.270097811884824</v>
      </c>
      <c r="Q480">
        <v>49.005182598197734</v>
      </c>
      <c r="R480">
        <v>57.063562980359961</v>
      </c>
      <c r="S480">
        <v>63.663185142733795</v>
      </c>
      <c r="T480">
        <v>70.959849606291456</v>
      </c>
      <c r="U480">
        <v>79.223667321360452</v>
      </c>
      <c r="V480">
        <v>100.57977283682864</v>
      </c>
      <c r="W480">
        <v>93.657169933795231</v>
      </c>
      <c r="X480">
        <v>105.60699644252433</v>
      </c>
      <c r="Y480">
        <v>114.85207528125505</v>
      </c>
      <c r="Z480">
        <v>99.79855619718974</v>
      </c>
      <c r="AA480">
        <v>106.46457049022699</v>
      </c>
      <c r="AB480">
        <v>117.02884641245535</v>
      </c>
      <c r="AC480">
        <v>127.54756210910733</v>
      </c>
    </row>
    <row r="481" spans="1:30" customFormat="1" hidden="1">
      <c r="A481" t="s">
        <v>133</v>
      </c>
      <c r="B481" t="s">
        <v>141</v>
      </c>
      <c r="C481" t="s">
        <v>2027</v>
      </c>
      <c r="D481" t="s">
        <v>2026</v>
      </c>
      <c r="J481">
        <v>3.065192028844554</v>
      </c>
      <c r="K481">
        <v>2.9417500102558058</v>
      </c>
      <c r="L481">
        <v>3.0424161514490087</v>
      </c>
      <c r="M481">
        <v>3.2897200711093491</v>
      </c>
      <c r="N481">
        <v>3.1366731550313154</v>
      </c>
      <c r="O481">
        <v>4.0697584379486402</v>
      </c>
      <c r="P481">
        <v>4.6359680444544145</v>
      </c>
      <c r="Q481">
        <v>4.5125470890762678</v>
      </c>
      <c r="R481">
        <v>3.9163198154636052</v>
      </c>
      <c r="S481">
        <v>4.4685276163131826</v>
      </c>
      <c r="T481">
        <v>4.518666713748857</v>
      </c>
      <c r="U481">
        <v>3.9287059067689092</v>
      </c>
      <c r="V481">
        <v>3.3162379472118624</v>
      </c>
      <c r="W481">
        <v>3.8862144690290941</v>
      </c>
      <c r="X481">
        <v>6.8072066659500123</v>
      </c>
      <c r="Y481">
        <v>10.680540622175528</v>
      </c>
      <c r="Z481">
        <v>9.9907859755153208</v>
      </c>
      <c r="AA481">
        <v>6.4869692550112275</v>
      </c>
      <c r="AB481">
        <v>7.7385922841195081</v>
      </c>
      <c r="AC481">
        <v>6.9465887843010679</v>
      </c>
    </row>
    <row r="482" spans="1:30" customFormat="1" hidden="1">
      <c r="A482" t="s">
        <v>133</v>
      </c>
      <c r="B482" t="s">
        <v>141</v>
      </c>
      <c r="C482" t="s">
        <v>2025</v>
      </c>
      <c r="D482" t="s">
        <v>2024</v>
      </c>
      <c r="H482">
        <v>13.176880106339647</v>
      </c>
      <c r="K482">
        <v>25.795255173655558</v>
      </c>
      <c r="L482">
        <v>25.292109398662632</v>
      </c>
      <c r="M482">
        <v>23.809449130810304</v>
      </c>
      <c r="N482">
        <v>66.451597275208982</v>
      </c>
      <c r="O482">
        <v>35.419318488887249</v>
      </c>
      <c r="P482">
        <v>27.33646235629033</v>
      </c>
      <c r="Q482">
        <v>13.27453490332902</v>
      </c>
      <c r="R482">
        <v>33.052044330996608</v>
      </c>
      <c r="S482">
        <v>31.049976485201547</v>
      </c>
      <c r="T482">
        <v>30.90671045949977</v>
      </c>
      <c r="U482">
        <v>29.670795873348155</v>
      </c>
      <c r="V482">
        <v>49.105997368946745</v>
      </c>
      <c r="W482">
        <v>20.69752706063764</v>
      </c>
      <c r="X482">
        <v>26.2326704190675</v>
      </c>
      <c r="Y482">
        <v>29.714606841345898</v>
      </c>
      <c r="Z482">
        <v>11.94244604014647</v>
      </c>
      <c r="AA482">
        <v>24.544747699406706</v>
      </c>
      <c r="AB482">
        <v>21.399470154494743</v>
      </c>
      <c r="AC482">
        <v>19.740018485386589</v>
      </c>
    </row>
    <row r="483" spans="1:30" customFormat="1" hidden="1">
      <c r="A483" t="s">
        <v>133</v>
      </c>
      <c r="B483" t="s">
        <v>141</v>
      </c>
      <c r="C483" t="s">
        <v>2023</v>
      </c>
      <c r="D483" t="s">
        <v>2022</v>
      </c>
      <c r="G483">
        <v>10327435000000</v>
      </c>
      <c r="H483">
        <v>9142370000000</v>
      </c>
      <c r="J483">
        <v>18546119000000</v>
      </c>
      <c r="K483">
        <v>23487014000000</v>
      </c>
      <c r="L483">
        <v>30805055000000</v>
      </c>
      <c r="M483">
        <v>42188759000000</v>
      </c>
      <c r="N483">
        <v>77109800000000</v>
      </c>
      <c r="O483">
        <v>106005360000000</v>
      </c>
      <c r="P483">
        <v>138437400000000</v>
      </c>
      <c r="Q483">
        <v>158815100000000</v>
      </c>
      <c r="R483">
        <v>221034900000000</v>
      </c>
      <c r="S483">
        <v>297458720000000</v>
      </c>
      <c r="T483">
        <v>406571829000000</v>
      </c>
      <c r="U483">
        <v>548796174000000</v>
      </c>
      <c r="V483">
        <v>818829902000000</v>
      </c>
      <c r="W483">
        <v>1080225898000000</v>
      </c>
      <c r="X483">
        <v>1345373870000000</v>
      </c>
      <c r="Y483">
        <v>1852858898000000</v>
      </c>
      <c r="Z483">
        <v>2088161259000000</v>
      </c>
      <c r="AA483">
        <v>2615087170000000</v>
      </c>
      <c r="AB483">
        <v>3205299598000000</v>
      </c>
      <c r="AC483">
        <v>3823239446000000</v>
      </c>
    </row>
    <row r="484" spans="1:30" customFormat="1" hidden="1">
      <c r="A484" t="s">
        <v>133</v>
      </c>
      <c r="B484" t="s">
        <v>141</v>
      </c>
      <c r="C484" t="s">
        <v>2021</v>
      </c>
      <c r="D484" t="s">
        <v>2020</v>
      </c>
      <c r="J484">
        <v>40.198485768552203</v>
      </c>
      <c r="K484">
        <v>42.479749835917502</v>
      </c>
      <c r="L484">
        <v>43.843148478234397</v>
      </c>
      <c r="M484">
        <v>47.028878475392098</v>
      </c>
      <c r="N484">
        <v>48.965105539910503</v>
      </c>
      <c r="O484">
        <v>48.127637086399098</v>
      </c>
      <c r="P484">
        <v>47.919944909928297</v>
      </c>
      <c r="Q484">
        <v>49.755675760025497</v>
      </c>
      <c r="R484">
        <v>51.357753764933598</v>
      </c>
      <c r="S484">
        <v>55.342669308787301</v>
      </c>
      <c r="T484">
        <v>59.925829170929397</v>
      </c>
      <c r="U484">
        <v>64.351823152843295</v>
      </c>
      <c r="V484">
        <v>69.695463080606103</v>
      </c>
      <c r="W484">
        <v>85.806486764140999</v>
      </c>
      <c r="X484">
        <v>91.859755568932101</v>
      </c>
      <c r="Y484">
        <v>100</v>
      </c>
      <c r="Z484">
        <v>118.67747712054</v>
      </c>
      <c r="AA484">
        <v>129.47026332648201</v>
      </c>
      <c r="AB484">
        <v>138.005274396993</v>
      </c>
      <c r="AC484">
        <v>143.644031821781</v>
      </c>
      <c r="AD484">
        <v>144.549868474574</v>
      </c>
    </row>
    <row r="485" spans="1:30" customFormat="1" hidden="1">
      <c r="A485" t="s">
        <v>133</v>
      </c>
      <c r="B485" t="s">
        <v>141</v>
      </c>
      <c r="C485" t="s">
        <v>2019</v>
      </c>
      <c r="D485" t="s">
        <v>2018</v>
      </c>
      <c r="K485">
        <v>5.6750000000000096</v>
      </c>
      <c r="L485">
        <v>3.2095260626136799</v>
      </c>
      <c r="M485">
        <v>7.2661980440097498</v>
      </c>
      <c r="N485">
        <v>4.1171023577171901</v>
      </c>
      <c r="O485">
        <v>-1.71033727851104</v>
      </c>
      <c r="P485">
        <v>-0.43154451172824598</v>
      </c>
      <c r="Q485">
        <v>3.8308283816847801</v>
      </c>
      <c r="R485">
        <v>3.2198899531281802</v>
      </c>
      <c r="S485">
        <v>7.7591312931885499</v>
      </c>
      <c r="T485">
        <v>8.2814217662147502</v>
      </c>
      <c r="U485">
        <v>7.3857868020304496</v>
      </c>
      <c r="V485">
        <v>8.3037894902698905</v>
      </c>
      <c r="W485">
        <v>23.116316287190301</v>
      </c>
      <c r="X485">
        <v>7.0545584990910504</v>
      </c>
      <c r="Y485">
        <v>8.8616003609539309</v>
      </c>
      <c r="Z485">
        <v>18.6774771205401</v>
      </c>
      <c r="AA485">
        <v>9.0942160785740196</v>
      </c>
      <c r="AB485">
        <v>6.5922558981653596</v>
      </c>
      <c r="AC485">
        <v>4.0858999407279502</v>
      </c>
      <c r="AD485">
        <v>0.63061210501063802</v>
      </c>
    </row>
    <row r="486" spans="1:30" customFormat="1" hidden="1">
      <c r="A486" t="s">
        <v>133</v>
      </c>
      <c r="B486" t="s">
        <v>141</v>
      </c>
      <c r="C486" t="s">
        <v>2017</v>
      </c>
      <c r="D486" t="s">
        <v>2016</v>
      </c>
    </row>
    <row r="487" spans="1:30" customFormat="1" hidden="1">
      <c r="A487" t="s">
        <v>133</v>
      </c>
      <c r="B487" t="s">
        <v>141</v>
      </c>
      <c r="C487" t="s">
        <v>2015</v>
      </c>
      <c r="D487" t="s">
        <v>2014</v>
      </c>
      <c r="H487">
        <v>22.04</v>
      </c>
      <c r="L487">
        <v>8.5124999999999993</v>
      </c>
      <c r="M487">
        <v>9.23</v>
      </c>
      <c r="N487">
        <v>7.3724999999999996</v>
      </c>
      <c r="O487">
        <v>3.6533333333333302</v>
      </c>
      <c r="P487">
        <v>5.3041666666666698</v>
      </c>
      <c r="Q487">
        <v>6.4474999999999998</v>
      </c>
      <c r="R487">
        <v>6.6216666666666697</v>
      </c>
      <c r="S487">
        <v>6.1712499999999997</v>
      </c>
      <c r="T487">
        <v>7.1449999999999996</v>
      </c>
      <c r="U487">
        <v>7.63</v>
      </c>
      <c r="V487">
        <v>7.4924999999999997</v>
      </c>
      <c r="W487">
        <v>12.7304166666667</v>
      </c>
      <c r="X487">
        <v>7.91</v>
      </c>
      <c r="Y487">
        <v>11.19375</v>
      </c>
      <c r="Z487">
        <v>13.993499999999999</v>
      </c>
      <c r="AA487">
        <v>10.5036666666667</v>
      </c>
      <c r="AB487">
        <v>7.14</v>
      </c>
      <c r="AC487">
        <v>5.7575000000000003</v>
      </c>
    </row>
    <row r="488" spans="1:30" customFormat="1" hidden="1">
      <c r="A488" t="s">
        <v>133</v>
      </c>
      <c r="B488" t="s">
        <v>141</v>
      </c>
      <c r="C488" t="s">
        <v>2013</v>
      </c>
      <c r="D488" t="s">
        <v>2012</v>
      </c>
      <c r="H488">
        <v>32.182499999999997</v>
      </c>
      <c r="K488">
        <v>20.100000000000001</v>
      </c>
      <c r="L488">
        <v>14.4166666666667</v>
      </c>
      <c r="M488">
        <v>14.4</v>
      </c>
      <c r="N488">
        <v>12.7</v>
      </c>
      <c r="O488">
        <v>10.55</v>
      </c>
      <c r="P488">
        <v>9.42</v>
      </c>
      <c r="Q488">
        <v>9.0616666666666692</v>
      </c>
      <c r="R488">
        <v>9.48</v>
      </c>
      <c r="S488">
        <v>9.7225000000000001</v>
      </c>
      <c r="T488">
        <v>11.025</v>
      </c>
      <c r="U488">
        <v>11.17625</v>
      </c>
      <c r="V488">
        <v>11.18</v>
      </c>
      <c r="W488">
        <v>15.783571428571401</v>
      </c>
      <c r="X488">
        <v>10.069000000000001</v>
      </c>
      <c r="Y488">
        <v>13.135249999999999</v>
      </c>
      <c r="Z488">
        <v>16.9538333333333</v>
      </c>
      <c r="AA488">
        <v>13.4716666666667</v>
      </c>
      <c r="AB488">
        <v>10.374166666666699</v>
      </c>
      <c r="AC488">
        <v>8.6649999999999991</v>
      </c>
    </row>
    <row r="489" spans="1:30" customFormat="1" hidden="1">
      <c r="A489" t="s">
        <v>133</v>
      </c>
      <c r="B489" t="s">
        <v>141</v>
      </c>
      <c r="C489" t="s">
        <v>2011</v>
      </c>
      <c r="D489" t="s">
        <v>2010</v>
      </c>
      <c r="H489">
        <v>10.1425</v>
      </c>
      <c r="L489">
        <v>5.9041666666667005</v>
      </c>
      <c r="M489">
        <v>5.17</v>
      </c>
      <c r="N489">
        <v>5.3274999999999997</v>
      </c>
      <c r="O489">
        <v>6.8966666666666701</v>
      </c>
      <c r="P489">
        <v>4.1158333333333301</v>
      </c>
      <c r="Q489">
        <v>2.6141666666666694</v>
      </c>
      <c r="R489">
        <v>2.8583333333333307</v>
      </c>
      <c r="S489">
        <v>3.55125</v>
      </c>
      <c r="T489">
        <v>3.88</v>
      </c>
      <c r="U489">
        <v>3.5462500000000001</v>
      </c>
      <c r="V489">
        <v>3.6875</v>
      </c>
      <c r="W489">
        <v>3.0531547619047004</v>
      </c>
      <c r="X489">
        <v>2.1590000000000007</v>
      </c>
      <c r="Y489">
        <v>1.9414999999999996</v>
      </c>
      <c r="Z489">
        <v>2.9603333333333008</v>
      </c>
      <c r="AA489">
        <v>2.968</v>
      </c>
      <c r="AB489">
        <v>3.2341666666666997</v>
      </c>
      <c r="AC489">
        <v>2.9075000000000002</v>
      </c>
    </row>
    <row r="490" spans="1:30" customFormat="1" hidden="1">
      <c r="A490" t="s">
        <v>133</v>
      </c>
      <c r="B490" t="s">
        <v>141</v>
      </c>
      <c r="C490" t="s">
        <v>2009</v>
      </c>
      <c r="D490" t="s">
        <v>2008</v>
      </c>
      <c r="H490">
        <v>12.577203034345612</v>
      </c>
      <c r="K490">
        <v>10.490864784196757</v>
      </c>
      <c r="L490">
        <v>7.3353172722955309</v>
      </c>
      <c r="M490">
        <v>5.1104816865285212</v>
      </c>
      <c r="N490">
        <v>6.5875258844674338</v>
      </c>
      <c r="O490">
        <v>-0.93598789238650182</v>
      </c>
      <c r="P490">
        <v>6.5671098331634949</v>
      </c>
      <c r="Q490">
        <v>3.9254699241335405</v>
      </c>
      <c r="R490">
        <v>2.4245372856924772</v>
      </c>
      <c r="S490">
        <v>0.44857068688423773</v>
      </c>
      <c r="T490">
        <v>1.6675823515922676</v>
      </c>
      <c r="U490">
        <v>2.4015172605834323</v>
      </c>
      <c r="V490">
        <v>1.4136378694970744</v>
      </c>
      <c r="W490">
        <v>-5.6163352894178029</v>
      </c>
      <c r="X490">
        <v>3.6279386943771574</v>
      </c>
      <c r="Y490">
        <v>0.94659685656526615</v>
      </c>
      <c r="Z490">
        <v>-3.5517438690721121</v>
      </c>
      <c r="AA490">
        <v>2.2949289621964879</v>
      </c>
      <c r="AB490">
        <v>5.3584161299058009</v>
      </c>
      <c r="AC490">
        <v>4.8258741553370204</v>
      </c>
    </row>
    <row r="491" spans="1:30" customFormat="1" hidden="1">
      <c r="A491" t="s">
        <v>133</v>
      </c>
      <c r="B491" t="s">
        <v>141</v>
      </c>
      <c r="C491" t="s">
        <v>2007</v>
      </c>
      <c r="D491" t="s">
        <v>2006</v>
      </c>
      <c r="H491">
        <v>5.7824999999999998</v>
      </c>
      <c r="L491">
        <v>3.5416666666666998</v>
      </c>
      <c r="M491">
        <v>2.7458200000000001</v>
      </c>
      <c r="N491">
        <v>3.7749999999999999</v>
      </c>
      <c r="O491">
        <v>5.1333333333333311</v>
      </c>
      <c r="P491">
        <v>3.93</v>
      </c>
      <c r="Q491">
        <v>3.1433333333333389</v>
      </c>
      <c r="R491">
        <v>3.6533333333333307</v>
      </c>
      <c r="S491">
        <v>4.0308324999999998</v>
      </c>
      <c r="T491">
        <v>4.8983333333333308</v>
      </c>
      <c r="U491">
        <v>6.4477976190476198</v>
      </c>
      <c r="V491">
        <v>7.02694333333333</v>
      </c>
      <c r="W491">
        <v>3.6539884285714006</v>
      </c>
      <c r="X491">
        <v>2.0306666666666704</v>
      </c>
      <c r="Y491">
        <v>1.9902499999999996</v>
      </c>
      <c r="Z491">
        <v>4.6038333333333004</v>
      </c>
      <c r="AA491">
        <v>4.6554166666666994</v>
      </c>
      <c r="AB491">
        <v>3.7308333333333694</v>
      </c>
      <c r="AC491">
        <v>3.6244333999999991</v>
      </c>
    </row>
    <row r="492" spans="1:30" customFormat="1" hidden="1">
      <c r="A492" t="s">
        <v>133</v>
      </c>
      <c r="B492" t="s">
        <v>141</v>
      </c>
      <c r="C492" t="s">
        <v>2005</v>
      </c>
      <c r="D492" t="s">
        <v>2004</v>
      </c>
      <c r="G492">
        <v>2.0551569076912393</v>
      </c>
      <c r="H492">
        <v>5.9335116485035861</v>
      </c>
      <c r="J492">
        <v>1.5875238513070611</v>
      </c>
      <c r="K492">
        <v>1.4506205191820061</v>
      </c>
      <c r="L492">
        <v>1.3932070942153687</v>
      </c>
      <c r="M492">
        <v>1.8492854943960424</v>
      </c>
      <c r="N492">
        <v>0.73813205517748948</v>
      </c>
      <c r="O492">
        <v>-0.10161223316533993</v>
      </c>
      <c r="P492">
        <v>0.40440971306846063</v>
      </c>
      <c r="Q492">
        <v>1.5251153365239511</v>
      </c>
      <c r="R492">
        <v>3.1747831021970527</v>
      </c>
      <c r="S492">
        <v>2.946725398081806</v>
      </c>
      <c r="T492">
        <v>4.9286861830566924</v>
      </c>
      <c r="U492">
        <v>3.820521211607391</v>
      </c>
      <c r="V492">
        <v>2.5951501841961102</v>
      </c>
      <c r="W492">
        <v>3.9906476111152709</v>
      </c>
      <c r="X492">
        <v>9.4405478158779719</v>
      </c>
      <c r="Y492">
        <v>9.9374127594970503</v>
      </c>
      <c r="Z492">
        <v>8.4168507932533796</v>
      </c>
      <c r="AA492">
        <v>10.081662436651785</v>
      </c>
      <c r="AB492">
        <v>11.42415311715494</v>
      </c>
      <c r="AC492">
        <v>13.466551386056805</v>
      </c>
    </row>
    <row r="493" spans="1:30" customFormat="1" hidden="1">
      <c r="A493" t="s">
        <v>133</v>
      </c>
      <c r="B493" t="s">
        <v>141</v>
      </c>
      <c r="C493" t="s">
        <v>2003</v>
      </c>
      <c r="D493" t="s">
        <v>2002</v>
      </c>
    </row>
    <row r="494" spans="1:30" customFormat="1" hidden="1">
      <c r="A494" t="s">
        <v>133</v>
      </c>
      <c r="B494" t="s">
        <v>141</v>
      </c>
      <c r="C494" t="s">
        <v>2001</v>
      </c>
      <c r="D494" t="s">
        <v>2000</v>
      </c>
      <c r="G494">
        <v>15.712067323391684</v>
      </c>
      <c r="H494">
        <v>22.462975460608607</v>
      </c>
      <c r="J494">
        <v>20.072196575303099</v>
      </c>
      <c r="K494">
        <v>20.120656638554419</v>
      </c>
      <c r="L494">
        <v>21.242047696756423</v>
      </c>
      <c r="M494">
        <v>21.973148676675844</v>
      </c>
      <c r="N494">
        <v>28.924720104416469</v>
      </c>
      <c r="O494">
        <v>32.571138424610687</v>
      </c>
      <c r="P494">
        <v>36.793336553319314</v>
      </c>
      <c r="Q494">
        <v>41.378226188936317</v>
      </c>
      <c r="R494">
        <v>47.963620940524422</v>
      </c>
      <c r="S494">
        <v>56.921074692379648</v>
      </c>
      <c r="T494">
        <v>65.395473965564591</v>
      </c>
      <c r="U494">
        <v>69.180063585366895</v>
      </c>
      <c r="V494">
        <v>88.234837568146133</v>
      </c>
      <c r="W494">
        <v>86.86341857631615</v>
      </c>
      <c r="X494">
        <v>112.76295869657982</v>
      </c>
      <c r="Y494">
        <v>124.66088284144983</v>
      </c>
      <c r="Z494">
        <v>110.21582031748839</v>
      </c>
      <c r="AA494">
        <v>104.91387411717747</v>
      </c>
      <c r="AB494">
        <v>108.22742162821804</v>
      </c>
      <c r="AC494">
        <v>113.76672155479835</v>
      </c>
    </row>
    <row r="495" spans="1:30" customFormat="1" hidden="1">
      <c r="A495" t="s">
        <v>133</v>
      </c>
      <c r="B495" t="s">
        <v>141</v>
      </c>
      <c r="C495" t="s">
        <v>1999</v>
      </c>
      <c r="D495" t="s">
        <v>1998</v>
      </c>
      <c r="G495">
        <v>13.656910415700443</v>
      </c>
      <c r="H495">
        <v>16.529463812105018</v>
      </c>
      <c r="J495">
        <v>18.484672723996042</v>
      </c>
      <c r="K495">
        <v>18.670036119372412</v>
      </c>
      <c r="L495">
        <v>19.848840602541053</v>
      </c>
      <c r="M495">
        <v>20.123863182279802</v>
      </c>
      <c r="N495">
        <v>28.186588049238981</v>
      </c>
      <c r="O495">
        <v>32.672750657776021</v>
      </c>
      <c r="P495">
        <v>36.388926840250853</v>
      </c>
      <c r="Q495">
        <v>39.853110852412364</v>
      </c>
      <c r="R495">
        <v>44.788837838327368</v>
      </c>
      <c r="S495">
        <v>53.974349294297838</v>
      </c>
      <c r="T495">
        <v>60.466787782507893</v>
      </c>
      <c r="U495">
        <v>65.359542373759496</v>
      </c>
      <c r="V495">
        <v>85.639687383950033</v>
      </c>
      <c r="W495">
        <v>82.872770965200885</v>
      </c>
      <c r="X495">
        <v>103.32241088070187</v>
      </c>
      <c r="Y495">
        <v>114.72347008195278</v>
      </c>
      <c r="Z495">
        <v>101.79896952423503</v>
      </c>
      <c r="AA495">
        <v>94.832211680525688</v>
      </c>
      <c r="AB495">
        <v>96.803268511063095</v>
      </c>
      <c r="AC495">
        <v>100.30017016874157</v>
      </c>
    </row>
    <row r="496" spans="1:30" customFormat="1" hidden="1">
      <c r="A496" t="s">
        <v>133</v>
      </c>
      <c r="B496" t="s">
        <v>141</v>
      </c>
      <c r="C496" t="s">
        <v>1997</v>
      </c>
      <c r="D496" t="s">
        <v>1996</v>
      </c>
    </row>
    <row r="497" spans="1:26" customFormat="1" hidden="1">
      <c r="A497" t="s">
        <v>133</v>
      </c>
      <c r="B497" t="s">
        <v>141</v>
      </c>
      <c r="C497" t="s">
        <v>1995</v>
      </c>
      <c r="D497" t="s">
        <v>1994</v>
      </c>
    </row>
    <row r="498" spans="1:26" customFormat="1" hidden="1">
      <c r="A498" t="s">
        <v>133</v>
      </c>
      <c r="B498" t="s">
        <v>141</v>
      </c>
      <c r="C498" t="s">
        <v>1993</v>
      </c>
      <c r="D498" t="s">
        <v>1992</v>
      </c>
      <c r="Q498">
        <v>0.17807999999999999</v>
      </c>
      <c r="Z498">
        <v>0.19044</v>
      </c>
    </row>
    <row r="499" spans="1:26" customFormat="1" hidden="1">
      <c r="A499" t="s">
        <v>133</v>
      </c>
      <c r="B499" t="s">
        <v>141</v>
      </c>
      <c r="C499" t="s">
        <v>1991</v>
      </c>
      <c r="D499" t="s">
        <v>1990</v>
      </c>
    </row>
    <row r="500" spans="1:26" customFormat="1" hidden="1">
      <c r="A500" t="s">
        <v>133</v>
      </c>
      <c r="B500" t="s">
        <v>141</v>
      </c>
      <c r="C500" t="s">
        <v>1989</v>
      </c>
      <c r="D500" t="s">
        <v>1988</v>
      </c>
    </row>
    <row r="501" spans="1:26" customFormat="1" hidden="1">
      <c r="A501" t="s">
        <v>133</v>
      </c>
      <c r="B501" t="s">
        <v>141</v>
      </c>
      <c r="C501" t="s">
        <v>1987</v>
      </c>
      <c r="D501" t="s">
        <v>1986</v>
      </c>
    </row>
    <row r="502" spans="1:26" customFormat="1" hidden="1">
      <c r="A502" t="s">
        <v>133</v>
      </c>
      <c r="B502" t="s">
        <v>141</v>
      </c>
      <c r="C502" t="s">
        <v>1985</v>
      </c>
      <c r="D502" t="s">
        <v>1984</v>
      </c>
    </row>
    <row r="503" spans="1:26" customFormat="1" hidden="1">
      <c r="A503" t="s">
        <v>133</v>
      </c>
      <c r="B503" t="s">
        <v>141</v>
      </c>
      <c r="C503" t="s">
        <v>1983</v>
      </c>
      <c r="D503" t="s">
        <v>1982</v>
      </c>
    </row>
    <row r="504" spans="1:26" customFormat="1" hidden="1">
      <c r="A504" t="s">
        <v>133</v>
      </c>
      <c r="B504" t="s">
        <v>141</v>
      </c>
      <c r="C504" t="s">
        <v>1981</v>
      </c>
      <c r="D504" t="s">
        <v>1980</v>
      </c>
    </row>
    <row r="505" spans="1:26" customFormat="1" hidden="1">
      <c r="A505" t="s">
        <v>133</v>
      </c>
      <c r="B505" t="s">
        <v>141</v>
      </c>
      <c r="C505" t="s">
        <v>1979</v>
      </c>
      <c r="D505" t="s">
        <v>1978</v>
      </c>
    </row>
    <row r="506" spans="1:26" customFormat="1" hidden="1">
      <c r="A506" t="s">
        <v>133</v>
      </c>
      <c r="B506" t="s">
        <v>141</v>
      </c>
      <c r="C506" t="s">
        <v>1977</v>
      </c>
      <c r="D506" t="s">
        <v>1976</v>
      </c>
    </row>
    <row r="507" spans="1:26" customFormat="1" hidden="1">
      <c r="A507" t="s">
        <v>133</v>
      </c>
      <c r="B507" t="s">
        <v>141</v>
      </c>
      <c r="C507" t="s">
        <v>1975</v>
      </c>
      <c r="D507" t="s">
        <v>1974</v>
      </c>
    </row>
    <row r="508" spans="1:26" customFormat="1" hidden="1">
      <c r="A508" t="s">
        <v>133</v>
      </c>
      <c r="B508" t="s">
        <v>141</v>
      </c>
      <c r="C508" t="s">
        <v>1973</v>
      </c>
      <c r="D508" t="s">
        <v>1972</v>
      </c>
    </row>
    <row r="509" spans="1:26" customFormat="1" hidden="1">
      <c r="A509" t="s">
        <v>133</v>
      </c>
      <c r="B509" t="s">
        <v>141</v>
      </c>
      <c r="C509" t="s">
        <v>1971</v>
      </c>
      <c r="D509" t="s">
        <v>1970</v>
      </c>
    </row>
    <row r="510" spans="1:26" customFormat="1" hidden="1">
      <c r="A510" t="s">
        <v>133</v>
      </c>
      <c r="B510" t="s">
        <v>141</v>
      </c>
      <c r="C510" t="s">
        <v>1969</v>
      </c>
      <c r="D510" t="s">
        <v>1968</v>
      </c>
    </row>
    <row r="511" spans="1:26" customFormat="1" hidden="1">
      <c r="A511" t="s">
        <v>133</v>
      </c>
      <c r="B511" t="s">
        <v>141</v>
      </c>
      <c r="C511" t="s">
        <v>1967</v>
      </c>
      <c r="D511" t="s">
        <v>1966</v>
      </c>
    </row>
    <row r="512" spans="1:26" customFormat="1" hidden="1">
      <c r="A512" t="s">
        <v>133</v>
      </c>
      <c r="B512" t="s">
        <v>141</v>
      </c>
      <c r="C512" t="s">
        <v>1965</v>
      </c>
      <c r="D512" t="s">
        <v>1964</v>
      </c>
    </row>
    <row r="513" spans="1:4" customFormat="1" hidden="1">
      <c r="A513" t="s">
        <v>133</v>
      </c>
      <c r="B513" t="s">
        <v>141</v>
      </c>
      <c r="C513" t="s">
        <v>1963</v>
      </c>
      <c r="D513" t="s">
        <v>1962</v>
      </c>
    </row>
    <row r="514" spans="1:4" customFormat="1" hidden="1">
      <c r="A514" t="s">
        <v>133</v>
      </c>
      <c r="B514" t="s">
        <v>141</v>
      </c>
      <c r="C514" t="s">
        <v>1961</v>
      </c>
      <c r="D514" t="s">
        <v>1960</v>
      </c>
    </row>
    <row r="515" spans="1:4" customFormat="1" hidden="1">
      <c r="A515" t="s">
        <v>133</v>
      </c>
      <c r="B515" t="s">
        <v>141</v>
      </c>
      <c r="C515" t="s">
        <v>1959</v>
      </c>
      <c r="D515" t="s">
        <v>1958</v>
      </c>
    </row>
    <row r="516" spans="1:4" customFormat="1" hidden="1">
      <c r="A516" t="s">
        <v>133</v>
      </c>
      <c r="B516" t="s">
        <v>141</v>
      </c>
      <c r="C516" t="s">
        <v>1957</v>
      </c>
      <c r="D516" t="s">
        <v>1956</v>
      </c>
    </row>
    <row r="517" spans="1:4" customFormat="1" hidden="1">
      <c r="A517" t="s">
        <v>133</v>
      </c>
      <c r="B517" t="s">
        <v>141</v>
      </c>
      <c r="C517" t="s">
        <v>1955</v>
      </c>
      <c r="D517" t="s">
        <v>1954</v>
      </c>
    </row>
    <row r="518" spans="1:4" customFormat="1" hidden="1">
      <c r="A518" t="s">
        <v>133</v>
      </c>
      <c r="B518" t="s">
        <v>141</v>
      </c>
      <c r="C518" t="s">
        <v>1953</v>
      </c>
      <c r="D518" t="s">
        <v>1952</v>
      </c>
    </row>
    <row r="519" spans="1:4" customFormat="1" hidden="1">
      <c r="A519" t="s">
        <v>133</v>
      </c>
      <c r="B519" t="s">
        <v>141</v>
      </c>
      <c r="C519" t="s">
        <v>1951</v>
      </c>
      <c r="D519" t="s">
        <v>1950</v>
      </c>
    </row>
    <row r="520" spans="1:4" customFormat="1" hidden="1">
      <c r="A520" t="s">
        <v>133</v>
      </c>
      <c r="B520" t="s">
        <v>141</v>
      </c>
      <c r="C520" t="s">
        <v>1949</v>
      </c>
      <c r="D520" t="s">
        <v>1948</v>
      </c>
    </row>
    <row r="521" spans="1:4" customFormat="1" hidden="1">
      <c r="A521" t="s">
        <v>133</v>
      </c>
      <c r="B521" t="s">
        <v>141</v>
      </c>
      <c r="C521" t="s">
        <v>1947</v>
      </c>
      <c r="D521" t="s">
        <v>1946</v>
      </c>
    </row>
    <row r="522" spans="1:4" customFormat="1" hidden="1">
      <c r="A522" t="s">
        <v>133</v>
      </c>
      <c r="B522" t="s">
        <v>141</v>
      </c>
      <c r="C522" t="s">
        <v>1945</v>
      </c>
      <c r="D522" t="s">
        <v>1944</v>
      </c>
    </row>
    <row r="523" spans="1:4" customFormat="1" hidden="1">
      <c r="A523" t="s">
        <v>133</v>
      </c>
      <c r="B523" t="s">
        <v>141</v>
      </c>
      <c r="C523" t="s">
        <v>1943</v>
      </c>
      <c r="D523" t="s">
        <v>1942</v>
      </c>
    </row>
    <row r="524" spans="1:4" customFormat="1" hidden="1">
      <c r="A524" t="s">
        <v>133</v>
      </c>
      <c r="B524" t="s">
        <v>141</v>
      </c>
      <c r="C524" t="s">
        <v>1941</v>
      </c>
      <c r="D524" t="s">
        <v>1940</v>
      </c>
    </row>
    <row r="525" spans="1:4" customFormat="1" hidden="1">
      <c r="A525" t="s">
        <v>133</v>
      </c>
      <c r="B525" t="s">
        <v>141</v>
      </c>
      <c r="C525" t="s">
        <v>1939</v>
      </c>
      <c r="D525" t="s">
        <v>1938</v>
      </c>
    </row>
    <row r="526" spans="1:4" customFormat="1" hidden="1">
      <c r="A526" t="s">
        <v>133</v>
      </c>
      <c r="B526" t="s">
        <v>141</v>
      </c>
      <c r="C526" t="s">
        <v>1937</v>
      </c>
      <c r="D526" t="s">
        <v>1936</v>
      </c>
    </row>
    <row r="527" spans="1:4" customFormat="1" hidden="1">
      <c r="A527" t="s">
        <v>133</v>
      </c>
      <c r="B527" t="s">
        <v>141</v>
      </c>
      <c r="C527" t="s">
        <v>1935</v>
      </c>
      <c r="D527" t="s">
        <v>1934</v>
      </c>
    </row>
    <row r="528" spans="1:4" customFormat="1" hidden="1">
      <c r="A528" t="s">
        <v>133</v>
      </c>
      <c r="B528" t="s">
        <v>141</v>
      </c>
      <c r="C528" t="s">
        <v>1933</v>
      </c>
      <c r="D528" t="s">
        <v>1932</v>
      </c>
    </row>
    <row r="529" spans="1:30" customFormat="1" hidden="1">
      <c r="A529" t="s">
        <v>133</v>
      </c>
      <c r="B529" t="s">
        <v>141</v>
      </c>
      <c r="C529" t="s">
        <v>1931</v>
      </c>
      <c r="D529" t="s">
        <v>1930</v>
      </c>
    </row>
    <row r="530" spans="1:30" customFormat="1" hidden="1">
      <c r="A530" t="s">
        <v>133</v>
      </c>
      <c r="B530" t="s">
        <v>141</v>
      </c>
      <c r="C530" t="s">
        <v>1929</v>
      </c>
      <c r="D530" t="s">
        <v>1928</v>
      </c>
    </row>
    <row r="531" spans="1:30" customFormat="1" hidden="1">
      <c r="A531" t="s">
        <v>133</v>
      </c>
      <c r="B531" t="s">
        <v>141</v>
      </c>
      <c r="C531" t="s">
        <v>1927</v>
      </c>
      <c r="D531" t="s">
        <v>1926</v>
      </c>
    </row>
    <row r="532" spans="1:30" customFormat="1" hidden="1">
      <c r="A532" t="s">
        <v>133</v>
      </c>
      <c r="B532" t="s">
        <v>141</v>
      </c>
      <c r="C532" t="s">
        <v>1925</v>
      </c>
      <c r="D532" t="s">
        <v>1924</v>
      </c>
    </row>
    <row r="533" spans="1:30" customFormat="1" hidden="1">
      <c r="A533" t="s">
        <v>133</v>
      </c>
      <c r="B533" t="s">
        <v>141</v>
      </c>
      <c r="C533" t="s">
        <v>1923</v>
      </c>
      <c r="D533" t="s">
        <v>1922</v>
      </c>
    </row>
    <row r="534" spans="1:30" customFormat="1" hidden="1">
      <c r="A534" t="s">
        <v>133</v>
      </c>
      <c r="B534" t="s">
        <v>141</v>
      </c>
      <c r="C534" t="s">
        <v>1921</v>
      </c>
      <c r="D534" t="s">
        <v>1920</v>
      </c>
    </row>
    <row r="535" spans="1:30" customFormat="1" hidden="1">
      <c r="A535" t="s">
        <v>133</v>
      </c>
      <c r="B535" t="s">
        <v>141</v>
      </c>
      <c r="C535" t="s">
        <v>1919</v>
      </c>
      <c r="D535" t="s">
        <v>1918</v>
      </c>
    </row>
    <row r="536" spans="1:30" customFormat="1" hidden="1">
      <c r="A536" t="s">
        <v>133</v>
      </c>
      <c r="B536" t="s">
        <v>141</v>
      </c>
      <c r="C536" t="s">
        <v>1917</v>
      </c>
      <c r="D536" t="s">
        <v>1916</v>
      </c>
    </row>
    <row r="537" spans="1:30" customFormat="1" hidden="1">
      <c r="A537" t="s">
        <v>133</v>
      </c>
      <c r="B537" t="s">
        <v>141</v>
      </c>
      <c r="C537" t="s">
        <v>1915</v>
      </c>
      <c r="D537" t="s">
        <v>1914</v>
      </c>
    </row>
    <row r="538" spans="1:30" customFormat="1" hidden="1">
      <c r="A538" t="s">
        <v>133</v>
      </c>
      <c r="B538" t="s">
        <v>141</v>
      </c>
      <c r="C538" t="s">
        <v>1913</v>
      </c>
      <c r="D538" t="s">
        <v>1912</v>
      </c>
    </row>
    <row r="539" spans="1:30" customFormat="1" hidden="1">
      <c r="A539" t="s">
        <v>133</v>
      </c>
      <c r="B539" t="s">
        <v>141</v>
      </c>
      <c r="C539" t="s">
        <v>1911</v>
      </c>
      <c r="D539" t="s">
        <v>1910</v>
      </c>
    </row>
    <row r="540" spans="1:30" customFormat="1" hidden="1">
      <c r="A540" t="s">
        <v>133</v>
      </c>
      <c r="B540" t="s">
        <v>141</v>
      </c>
      <c r="C540" t="s">
        <v>1909</v>
      </c>
      <c r="D540" t="s">
        <v>1908</v>
      </c>
    </row>
    <row r="541" spans="1:30" customFormat="1" hidden="1">
      <c r="A541" t="s">
        <v>133</v>
      </c>
      <c r="B541" t="s">
        <v>141</v>
      </c>
      <c r="C541" t="s">
        <v>1907</v>
      </c>
      <c r="D541" t="s">
        <v>1906</v>
      </c>
    </row>
    <row r="542" spans="1:30" customFormat="1" hidden="1">
      <c r="A542" t="s">
        <v>133</v>
      </c>
      <c r="B542" t="s">
        <v>141</v>
      </c>
      <c r="C542" t="s">
        <v>1905</v>
      </c>
      <c r="D542" t="s">
        <v>1904</v>
      </c>
      <c r="X542">
        <v>58.66</v>
      </c>
      <c r="Y542">
        <v>59.45</v>
      </c>
      <c r="Z542">
        <v>59.52</v>
      </c>
      <c r="AA542">
        <v>60.05</v>
      </c>
      <c r="AB542">
        <v>60.44</v>
      </c>
      <c r="AC542">
        <v>60.35</v>
      </c>
      <c r="AD542">
        <v>62.1</v>
      </c>
    </row>
    <row r="543" spans="1:30" customFormat="1" hidden="1">
      <c r="A543" t="s">
        <v>133</v>
      </c>
      <c r="B543" t="s">
        <v>141</v>
      </c>
      <c r="C543" t="s">
        <v>1903</v>
      </c>
      <c r="D543" t="s">
        <v>1902</v>
      </c>
      <c r="T543">
        <v>3</v>
      </c>
      <c r="U543">
        <v>3</v>
      </c>
      <c r="V543">
        <v>6</v>
      </c>
      <c r="W543">
        <v>6</v>
      </c>
      <c r="X543">
        <v>6</v>
      </c>
      <c r="Y543">
        <v>6</v>
      </c>
      <c r="Z543">
        <v>6</v>
      </c>
      <c r="AA543">
        <v>6</v>
      </c>
      <c r="AB543">
        <v>7</v>
      </c>
      <c r="AC543">
        <v>7</v>
      </c>
      <c r="AD543">
        <v>7</v>
      </c>
    </row>
    <row r="544" spans="1:30" customFormat="1" hidden="1">
      <c r="A544" t="s">
        <v>133</v>
      </c>
      <c r="B544" t="s">
        <v>141</v>
      </c>
      <c r="C544" t="s">
        <v>1901</v>
      </c>
      <c r="D544" t="s">
        <v>1900</v>
      </c>
      <c r="AC544">
        <v>93</v>
      </c>
      <c r="AD544">
        <v>90</v>
      </c>
    </row>
    <row r="545" spans="1:30" customFormat="1" hidden="1">
      <c r="A545" t="s">
        <v>133</v>
      </c>
      <c r="B545" t="s">
        <v>141</v>
      </c>
      <c r="C545" t="s">
        <v>1899</v>
      </c>
      <c r="D545" t="s">
        <v>1898</v>
      </c>
    </row>
    <row r="546" spans="1:30" customFormat="1" hidden="1">
      <c r="A546" t="s">
        <v>133</v>
      </c>
      <c r="B546" t="s">
        <v>141</v>
      </c>
      <c r="C546" t="s">
        <v>1897</v>
      </c>
      <c r="D546" t="s">
        <v>1896</v>
      </c>
    </row>
    <row r="547" spans="1:30" customFormat="1" hidden="1">
      <c r="A547" t="s">
        <v>133</v>
      </c>
      <c r="B547" t="s">
        <v>141</v>
      </c>
      <c r="C547" t="s">
        <v>1895</v>
      </c>
      <c r="D547" t="s">
        <v>1894</v>
      </c>
      <c r="AB547">
        <v>6</v>
      </c>
      <c r="AC547">
        <v>6</v>
      </c>
      <c r="AD547">
        <v>7</v>
      </c>
    </row>
    <row r="548" spans="1:30" customFormat="1" hidden="1">
      <c r="A548" t="s">
        <v>133</v>
      </c>
      <c r="B548" t="s">
        <v>141</v>
      </c>
      <c r="C548" t="s">
        <v>1893</v>
      </c>
      <c r="D548" t="s">
        <v>1892</v>
      </c>
      <c r="S548">
        <v>0</v>
      </c>
      <c r="T548">
        <v>0</v>
      </c>
      <c r="U548">
        <v>0</v>
      </c>
      <c r="V548">
        <v>0</v>
      </c>
      <c r="W548">
        <v>0</v>
      </c>
      <c r="X548">
        <v>0</v>
      </c>
      <c r="Y548">
        <v>0</v>
      </c>
      <c r="Z548">
        <v>0</v>
      </c>
      <c r="AA548">
        <v>0</v>
      </c>
      <c r="AB548">
        <v>0</v>
      </c>
      <c r="AC548">
        <v>1.4</v>
      </c>
      <c r="AD548">
        <v>6.9</v>
      </c>
    </row>
    <row r="549" spans="1:30" customFormat="1" hidden="1">
      <c r="A549" t="s">
        <v>133</v>
      </c>
      <c r="B549" t="s">
        <v>141</v>
      </c>
      <c r="C549" t="s">
        <v>1891</v>
      </c>
      <c r="D549" t="s">
        <v>1890</v>
      </c>
      <c r="S549">
        <v>0.8</v>
      </c>
      <c r="T549">
        <v>1.1000000000000001</v>
      </c>
      <c r="U549">
        <v>2.7</v>
      </c>
      <c r="V549">
        <v>9.1999999999999993</v>
      </c>
      <c r="W549">
        <v>13.4</v>
      </c>
      <c r="X549">
        <v>19</v>
      </c>
      <c r="Y549">
        <v>26.4</v>
      </c>
      <c r="Z549">
        <v>29.8</v>
      </c>
      <c r="AA549">
        <v>37.799999999999997</v>
      </c>
      <c r="AB549">
        <v>39.1</v>
      </c>
      <c r="AC549">
        <v>41.8</v>
      </c>
      <c r="AD549">
        <v>41.5</v>
      </c>
    </row>
    <row r="550" spans="1:30" customFormat="1" hidden="1">
      <c r="A550" t="s">
        <v>133</v>
      </c>
      <c r="B550" t="s">
        <v>141</v>
      </c>
      <c r="C550" t="s">
        <v>1889</v>
      </c>
      <c r="D550" t="s">
        <v>1888</v>
      </c>
      <c r="X550">
        <v>4.0999999999999996</v>
      </c>
    </row>
    <row r="551" spans="1:30" customFormat="1" hidden="1">
      <c r="A551" t="s">
        <v>133</v>
      </c>
      <c r="B551" t="s">
        <v>141</v>
      </c>
      <c r="C551" t="s">
        <v>1887</v>
      </c>
      <c r="D551" t="s">
        <v>1886</v>
      </c>
      <c r="X551">
        <v>29.6</v>
      </c>
    </row>
    <row r="552" spans="1:30" customFormat="1" hidden="1">
      <c r="A552" t="s">
        <v>133</v>
      </c>
      <c r="B552" t="s">
        <v>141</v>
      </c>
      <c r="C552" t="s">
        <v>1885</v>
      </c>
      <c r="D552" t="s">
        <v>1884</v>
      </c>
      <c r="X552">
        <v>1</v>
      </c>
    </row>
    <row r="553" spans="1:30" customFormat="1" hidden="1">
      <c r="A553" t="s">
        <v>133</v>
      </c>
      <c r="B553" t="s">
        <v>141</v>
      </c>
      <c r="C553" t="s">
        <v>1883</v>
      </c>
      <c r="D553" t="s">
        <v>1882</v>
      </c>
      <c r="X553">
        <v>115</v>
      </c>
      <c r="Y553">
        <v>115</v>
      </c>
      <c r="Z553">
        <v>115</v>
      </c>
      <c r="AA553">
        <v>115</v>
      </c>
      <c r="AB553">
        <v>115</v>
      </c>
      <c r="AC553">
        <v>115</v>
      </c>
      <c r="AD553">
        <v>59</v>
      </c>
    </row>
    <row r="554" spans="1:30" customFormat="1" hidden="1">
      <c r="A554" t="s">
        <v>133</v>
      </c>
      <c r="B554" t="s">
        <v>141</v>
      </c>
      <c r="C554" t="s">
        <v>1881</v>
      </c>
      <c r="D554" t="s">
        <v>1880</v>
      </c>
      <c r="T554">
        <v>468</v>
      </c>
      <c r="U554">
        <v>468</v>
      </c>
      <c r="V554">
        <v>468</v>
      </c>
      <c r="W554">
        <v>533</v>
      </c>
      <c r="X554">
        <v>555</v>
      </c>
      <c r="Y554">
        <v>555</v>
      </c>
      <c r="Z554">
        <v>580</v>
      </c>
      <c r="AA554">
        <v>610</v>
      </c>
      <c r="AB554">
        <v>610</v>
      </c>
      <c r="AC554">
        <v>610</v>
      </c>
    </row>
    <row r="555" spans="1:30" customFormat="1" hidden="1">
      <c r="A555" t="s">
        <v>133</v>
      </c>
      <c r="B555" t="s">
        <v>141</v>
      </c>
      <c r="C555" t="s">
        <v>1879</v>
      </c>
      <c r="D555" t="s">
        <v>1878</v>
      </c>
      <c r="T555">
        <v>5</v>
      </c>
      <c r="U555">
        <v>5</v>
      </c>
      <c r="V555">
        <v>5</v>
      </c>
      <c r="W555">
        <v>5</v>
      </c>
      <c r="X555">
        <v>5</v>
      </c>
      <c r="Y555">
        <v>5</v>
      </c>
      <c r="Z555">
        <v>5</v>
      </c>
      <c r="AA555">
        <v>5</v>
      </c>
      <c r="AB555">
        <v>5</v>
      </c>
      <c r="AC555">
        <v>5</v>
      </c>
    </row>
    <row r="556" spans="1:30" customFormat="1" hidden="1">
      <c r="A556" t="s">
        <v>133</v>
      </c>
      <c r="B556" t="s">
        <v>141</v>
      </c>
      <c r="C556" t="s">
        <v>1877</v>
      </c>
      <c r="D556" t="s">
        <v>1876</v>
      </c>
      <c r="T556">
        <v>24</v>
      </c>
      <c r="U556">
        <v>24</v>
      </c>
      <c r="V556">
        <v>24</v>
      </c>
      <c r="W556">
        <v>24</v>
      </c>
      <c r="X556">
        <v>22</v>
      </c>
      <c r="Y556">
        <v>22</v>
      </c>
      <c r="Z556">
        <v>22</v>
      </c>
      <c r="AA556">
        <v>21</v>
      </c>
      <c r="AB556">
        <v>21</v>
      </c>
      <c r="AC556">
        <v>21</v>
      </c>
    </row>
    <row r="557" spans="1:30" customFormat="1" hidden="1">
      <c r="A557" t="s">
        <v>133</v>
      </c>
      <c r="B557" t="s">
        <v>141</v>
      </c>
      <c r="C557" t="s">
        <v>1875</v>
      </c>
      <c r="D557" t="s">
        <v>1874</v>
      </c>
      <c r="X557">
        <v>47</v>
      </c>
    </row>
    <row r="558" spans="1:30" customFormat="1" hidden="1">
      <c r="A558" t="s">
        <v>133</v>
      </c>
      <c r="B558" t="s">
        <v>141</v>
      </c>
      <c r="C558" t="s">
        <v>1873</v>
      </c>
      <c r="D558" t="s">
        <v>1872</v>
      </c>
      <c r="X558">
        <v>21.5</v>
      </c>
    </row>
    <row r="559" spans="1:30" customFormat="1" hidden="1">
      <c r="A559" t="s">
        <v>133</v>
      </c>
      <c r="B559" t="s">
        <v>141</v>
      </c>
      <c r="C559" t="s">
        <v>1871</v>
      </c>
      <c r="D559" t="s">
        <v>1870</v>
      </c>
      <c r="X559">
        <v>38.299999999999997</v>
      </c>
    </row>
    <row r="560" spans="1:30" customFormat="1" hidden="1">
      <c r="A560" t="s">
        <v>133</v>
      </c>
      <c r="B560" t="s">
        <v>141</v>
      </c>
      <c r="C560" t="s">
        <v>1869</v>
      </c>
      <c r="D560" t="s">
        <v>1868</v>
      </c>
      <c r="X560">
        <v>55.6</v>
      </c>
    </row>
    <row r="561" spans="1:30" customFormat="1" hidden="1">
      <c r="A561" t="s">
        <v>133</v>
      </c>
      <c r="B561" t="s">
        <v>141</v>
      </c>
      <c r="C561" t="s">
        <v>1867</v>
      </c>
      <c r="D561" t="s">
        <v>1866</v>
      </c>
      <c r="X561">
        <v>52.5</v>
      </c>
    </row>
    <row r="562" spans="1:30" customFormat="1" hidden="1">
      <c r="A562" t="s">
        <v>133</v>
      </c>
      <c r="B562" t="s">
        <v>141</v>
      </c>
      <c r="C562" t="s">
        <v>1865</v>
      </c>
      <c r="D562" t="s">
        <v>1864</v>
      </c>
      <c r="X562">
        <v>0.2</v>
      </c>
    </row>
    <row r="563" spans="1:30" customFormat="1" hidden="1">
      <c r="A563" t="s">
        <v>133</v>
      </c>
      <c r="B563" t="s">
        <v>141</v>
      </c>
      <c r="C563" t="s">
        <v>1863</v>
      </c>
      <c r="D563" t="s">
        <v>1862</v>
      </c>
      <c r="X563">
        <v>15.9</v>
      </c>
    </row>
    <row r="564" spans="1:30" customFormat="1" hidden="1">
      <c r="A564" t="s">
        <v>133</v>
      </c>
      <c r="B564" t="s">
        <v>141</v>
      </c>
      <c r="C564" t="s">
        <v>1861</v>
      </c>
      <c r="D564" t="s">
        <v>1860</v>
      </c>
      <c r="X564">
        <v>26.4</v>
      </c>
    </row>
    <row r="565" spans="1:30" customFormat="1" hidden="1">
      <c r="A565" t="s">
        <v>133</v>
      </c>
      <c r="B565" t="s">
        <v>141</v>
      </c>
      <c r="C565" t="s">
        <v>1859</v>
      </c>
      <c r="D565" t="s">
        <v>1858</v>
      </c>
      <c r="X565">
        <v>59.2</v>
      </c>
    </row>
    <row r="566" spans="1:30" customFormat="1" hidden="1">
      <c r="A566" t="s">
        <v>133</v>
      </c>
      <c r="B566" t="s">
        <v>141</v>
      </c>
      <c r="C566" t="s">
        <v>1857</v>
      </c>
      <c r="D566" t="s">
        <v>1856</v>
      </c>
      <c r="X566">
        <v>87.5</v>
      </c>
    </row>
    <row r="567" spans="1:30" customFormat="1" hidden="1">
      <c r="A567" t="s">
        <v>133</v>
      </c>
      <c r="B567" t="s">
        <v>141</v>
      </c>
      <c r="C567" t="s">
        <v>1855</v>
      </c>
      <c r="D567" t="s">
        <v>1854</v>
      </c>
      <c r="T567">
        <v>70.3</v>
      </c>
    </row>
    <row r="568" spans="1:30" customFormat="1" hidden="1">
      <c r="A568" t="s">
        <v>133</v>
      </c>
      <c r="B568" t="s">
        <v>141</v>
      </c>
      <c r="C568" t="s">
        <v>1853</v>
      </c>
      <c r="D568" t="s">
        <v>1852</v>
      </c>
      <c r="X568">
        <v>16.7</v>
      </c>
    </row>
    <row r="569" spans="1:30" customFormat="1" hidden="1">
      <c r="A569" t="s">
        <v>133</v>
      </c>
      <c r="B569" t="s">
        <v>141</v>
      </c>
      <c r="C569" t="s">
        <v>1851</v>
      </c>
      <c r="D569" t="s">
        <v>1850</v>
      </c>
      <c r="X569">
        <v>3.6</v>
      </c>
    </row>
    <row r="570" spans="1:30" customFormat="1" hidden="1">
      <c r="A570" t="s">
        <v>133</v>
      </c>
      <c r="B570" t="s">
        <v>141</v>
      </c>
      <c r="C570" t="s">
        <v>1849</v>
      </c>
      <c r="D570" t="s">
        <v>1848</v>
      </c>
      <c r="X570">
        <v>43.5</v>
      </c>
    </row>
    <row r="571" spans="1:30" customFormat="1" hidden="1">
      <c r="A571" t="s">
        <v>133</v>
      </c>
      <c r="B571" t="s">
        <v>141</v>
      </c>
      <c r="C571" t="s">
        <v>1847</v>
      </c>
      <c r="D571" t="s">
        <v>1846</v>
      </c>
      <c r="X571">
        <v>4.5999999999999996</v>
      </c>
    </row>
    <row r="572" spans="1:30" customFormat="1" hidden="1">
      <c r="A572" t="s">
        <v>133</v>
      </c>
      <c r="B572" t="s">
        <v>141</v>
      </c>
      <c r="C572" t="s">
        <v>1845</v>
      </c>
      <c r="D572" t="s">
        <v>1844</v>
      </c>
      <c r="T572">
        <v>586</v>
      </c>
      <c r="U572">
        <v>586</v>
      </c>
      <c r="V572">
        <v>586</v>
      </c>
      <c r="W572">
        <v>606</v>
      </c>
      <c r="X572">
        <v>645</v>
      </c>
      <c r="Y572">
        <v>645</v>
      </c>
      <c r="Z572">
        <v>670</v>
      </c>
      <c r="AA572">
        <v>600</v>
      </c>
      <c r="AB572">
        <v>600</v>
      </c>
      <c r="AC572">
        <v>600</v>
      </c>
    </row>
    <row r="573" spans="1:30" customFormat="1" hidden="1">
      <c r="A573" t="s">
        <v>133</v>
      </c>
      <c r="B573" t="s">
        <v>141</v>
      </c>
      <c r="C573" t="s">
        <v>1843</v>
      </c>
      <c r="D573" t="s">
        <v>1842</v>
      </c>
      <c r="T573">
        <v>8</v>
      </c>
      <c r="U573">
        <v>8</v>
      </c>
      <c r="V573">
        <v>8</v>
      </c>
      <c r="W573">
        <v>8</v>
      </c>
      <c r="X573">
        <v>8</v>
      </c>
      <c r="Y573">
        <v>8</v>
      </c>
      <c r="Z573">
        <v>8</v>
      </c>
      <c r="AA573">
        <v>8</v>
      </c>
      <c r="AB573">
        <v>8</v>
      </c>
      <c r="AC573">
        <v>8</v>
      </c>
    </row>
    <row r="574" spans="1:30" customFormat="1" hidden="1">
      <c r="A574" t="s">
        <v>133</v>
      </c>
      <c r="B574" t="s">
        <v>141</v>
      </c>
      <c r="C574" t="s">
        <v>1841</v>
      </c>
      <c r="D574" t="s">
        <v>1840</v>
      </c>
      <c r="T574">
        <v>23</v>
      </c>
      <c r="U574">
        <v>23</v>
      </c>
      <c r="V574">
        <v>23</v>
      </c>
      <c r="W574">
        <v>23</v>
      </c>
      <c r="X574">
        <v>21</v>
      </c>
      <c r="Y574">
        <v>21</v>
      </c>
      <c r="Z574">
        <v>21</v>
      </c>
      <c r="AA574">
        <v>21</v>
      </c>
      <c r="AB574">
        <v>21</v>
      </c>
      <c r="AC574">
        <v>21</v>
      </c>
    </row>
    <row r="575" spans="1:30" customFormat="1" hidden="1">
      <c r="A575" t="s">
        <v>133</v>
      </c>
      <c r="B575" t="s">
        <v>141</v>
      </c>
      <c r="C575" t="s">
        <v>1839</v>
      </c>
      <c r="D575" t="s">
        <v>1838</v>
      </c>
      <c r="AC575">
        <v>5</v>
      </c>
      <c r="AD575">
        <v>5</v>
      </c>
    </row>
    <row r="576" spans="1:30" customFormat="1" hidden="1">
      <c r="A576" t="s">
        <v>133</v>
      </c>
      <c r="B576" t="s">
        <v>141</v>
      </c>
      <c r="C576" t="s">
        <v>1837</v>
      </c>
      <c r="D576" t="s">
        <v>1836</v>
      </c>
      <c r="AB576">
        <v>7</v>
      </c>
      <c r="AC576">
        <v>7</v>
      </c>
      <c r="AD576">
        <v>7</v>
      </c>
    </row>
    <row r="577" spans="1:30" customFormat="1" hidden="1">
      <c r="A577" t="s">
        <v>133</v>
      </c>
      <c r="B577" t="s">
        <v>141</v>
      </c>
      <c r="C577" t="s">
        <v>1835</v>
      </c>
      <c r="D577" t="s">
        <v>1834</v>
      </c>
      <c r="R577">
        <v>461</v>
      </c>
      <c r="S577">
        <v>461</v>
      </c>
      <c r="T577">
        <v>400</v>
      </c>
      <c r="U577">
        <v>400</v>
      </c>
      <c r="V577">
        <v>400</v>
      </c>
      <c r="W577">
        <v>400</v>
      </c>
      <c r="X577">
        <v>400</v>
      </c>
      <c r="Y577">
        <v>400</v>
      </c>
      <c r="Z577">
        <v>400</v>
      </c>
      <c r="AA577">
        <v>400</v>
      </c>
      <c r="AB577">
        <v>400</v>
      </c>
      <c r="AC577">
        <v>400</v>
      </c>
      <c r="AD577">
        <v>400</v>
      </c>
    </row>
    <row r="578" spans="1:30" customFormat="1" hidden="1">
      <c r="A578" t="s">
        <v>133</v>
      </c>
      <c r="B578" t="s">
        <v>141</v>
      </c>
      <c r="C578" t="s">
        <v>1833</v>
      </c>
      <c r="D578" t="s">
        <v>1832</v>
      </c>
      <c r="S578">
        <v>67.5</v>
      </c>
      <c r="T578">
        <v>67.5</v>
      </c>
      <c r="U578">
        <v>67.5</v>
      </c>
      <c r="V578">
        <v>67.5</v>
      </c>
      <c r="W578">
        <v>57.5</v>
      </c>
      <c r="X578">
        <v>57.5</v>
      </c>
      <c r="Y578">
        <v>57.5</v>
      </c>
      <c r="Z578">
        <v>57.5</v>
      </c>
      <c r="AA578">
        <v>57.5</v>
      </c>
      <c r="AB578">
        <v>57.5</v>
      </c>
      <c r="AC578">
        <v>57.5</v>
      </c>
      <c r="AD578">
        <v>57.5</v>
      </c>
    </row>
    <row r="579" spans="1:30" customFormat="1" hidden="1">
      <c r="A579" t="s">
        <v>133</v>
      </c>
      <c r="B579" t="s">
        <v>141</v>
      </c>
      <c r="C579" t="s">
        <v>1831</v>
      </c>
      <c r="D579" t="s">
        <v>1830</v>
      </c>
      <c r="S579">
        <v>5</v>
      </c>
      <c r="T579">
        <v>5</v>
      </c>
      <c r="U579">
        <v>5</v>
      </c>
      <c r="V579">
        <v>5</v>
      </c>
      <c r="W579">
        <v>5</v>
      </c>
      <c r="X579">
        <v>5</v>
      </c>
      <c r="Y579">
        <v>5</v>
      </c>
      <c r="Z579">
        <v>5</v>
      </c>
      <c r="AA579">
        <v>5</v>
      </c>
      <c r="AB579">
        <v>5</v>
      </c>
      <c r="AC579">
        <v>5</v>
      </c>
      <c r="AD579">
        <v>5</v>
      </c>
    </row>
    <row r="580" spans="1:30" customFormat="1" hidden="1">
      <c r="A580" t="s">
        <v>133</v>
      </c>
      <c r="B580" t="s">
        <v>141</v>
      </c>
      <c r="C580" t="s">
        <v>1829</v>
      </c>
      <c r="D580" t="s">
        <v>1828</v>
      </c>
      <c r="R580">
        <v>31.9</v>
      </c>
      <c r="S580">
        <v>30.6</v>
      </c>
      <c r="T580">
        <v>27.6</v>
      </c>
      <c r="U580">
        <v>24.3</v>
      </c>
      <c r="V580">
        <v>20</v>
      </c>
      <c r="W580">
        <v>16.8</v>
      </c>
      <c r="X580">
        <v>13.3</v>
      </c>
      <c r="Y580">
        <v>12.1</v>
      </c>
      <c r="Z580">
        <v>10.7</v>
      </c>
      <c r="AA580">
        <v>8.8000000000000007</v>
      </c>
      <c r="AB580">
        <v>7.7</v>
      </c>
      <c r="AC580">
        <v>5.3</v>
      </c>
      <c r="AD580">
        <v>4.9000000000000004</v>
      </c>
    </row>
    <row r="581" spans="1:30" customFormat="1" hidden="1">
      <c r="A581" t="s">
        <v>133</v>
      </c>
      <c r="B581" t="s">
        <v>141</v>
      </c>
      <c r="C581" t="s">
        <v>1827</v>
      </c>
      <c r="D581" t="s">
        <v>1826</v>
      </c>
      <c r="R581">
        <v>62</v>
      </c>
      <c r="S581">
        <v>48</v>
      </c>
      <c r="T581">
        <v>42</v>
      </c>
      <c r="U581">
        <v>47</v>
      </c>
      <c r="V581">
        <v>37</v>
      </c>
      <c r="W581">
        <v>37</v>
      </c>
      <c r="X581">
        <v>37</v>
      </c>
      <c r="Y581">
        <v>36</v>
      </c>
      <c r="Z581">
        <v>36</v>
      </c>
      <c r="AA581">
        <v>32</v>
      </c>
      <c r="AB581">
        <v>34</v>
      </c>
      <c r="AC581">
        <v>34</v>
      </c>
      <c r="AD581">
        <v>20</v>
      </c>
    </row>
    <row r="582" spans="1:30" customFormat="1" hidden="1">
      <c r="A582" t="s">
        <v>133</v>
      </c>
      <c r="B582" t="s">
        <v>141</v>
      </c>
      <c r="C582" t="s">
        <v>1825</v>
      </c>
      <c r="D582" t="s">
        <v>1824</v>
      </c>
      <c r="R582">
        <v>12</v>
      </c>
      <c r="S582">
        <v>11</v>
      </c>
      <c r="T582">
        <v>11</v>
      </c>
      <c r="U582">
        <v>11</v>
      </c>
      <c r="V582">
        <v>11</v>
      </c>
      <c r="W582">
        <v>11</v>
      </c>
      <c r="X582">
        <v>11</v>
      </c>
      <c r="Y582">
        <v>10</v>
      </c>
      <c r="Z582">
        <v>10</v>
      </c>
      <c r="AA582">
        <v>10</v>
      </c>
      <c r="AB582">
        <v>10</v>
      </c>
      <c r="AC582">
        <v>10</v>
      </c>
      <c r="AD582">
        <v>10</v>
      </c>
    </row>
    <row r="583" spans="1:30" customFormat="1" hidden="1">
      <c r="A583" t="s">
        <v>133</v>
      </c>
      <c r="B583" t="s">
        <v>141</v>
      </c>
      <c r="C583" t="s">
        <v>1823</v>
      </c>
      <c r="D583" t="s">
        <v>1822</v>
      </c>
      <c r="T583">
        <v>1050</v>
      </c>
      <c r="U583">
        <v>1050</v>
      </c>
      <c r="V583">
        <v>1050</v>
      </c>
      <c r="W583">
        <v>1050</v>
      </c>
      <c r="X583">
        <v>1050</v>
      </c>
      <c r="Y583">
        <v>941</v>
      </c>
      <c r="Z583">
        <v>941</v>
      </c>
      <c r="AA583">
        <v>872</v>
      </c>
      <c r="AB583">
        <v>872</v>
      </c>
      <c r="AC583">
        <v>872</v>
      </c>
      <c r="AD583">
        <v>770</v>
      </c>
    </row>
    <row r="584" spans="1:30" customFormat="1" hidden="1">
      <c r="A584" t="s">
        <v>133</v>
      </c>
      <c r="B584" t="s">
        <v>141</v>
      </c>
      <c r="C584" t="s">
        <v>1821</v>
      </c>
      <c r="D584" t="s">
        <v>1820</v>
      </c>
      <c r="X584">
        <v>33.700000000000003</v>
      </c>
    </row>
    <row r="585" spans="1:30" customFormat="1" hidden="1">
      <c r="A585" t="s">
        <v>133</v>
      </c>
      <c r="B585" t="s">
        <v>141</v>
      </c>
      <c r="C585" t="s">
        <v>1819</v>
      </c>
      <c r="D585" t="s">
        <v>1818</v>
      </c>
      <c r="AB585">
        <v>22.6</v>
      </c>
      <c r="AC585">
        <v>23.7</v>
      </c>
      <c r="AD585">
        <v>24.8</v>
      </c>
    </row>
    <row r="586" spans="1:30" customFormat="1" hidden="1">
      <c r="A586" t="s">
        <v>133</v>
      </c>
      <c r="B586" t="s">
        <v>141</v>
      </c>
      <c r="C586" t="s">
        <v>1817</v>
      </c>
      <c r="D586" t="s">
        <v>1816</v>
      </c>
      <c r="X586">
        <v>0.9</v>
      </c>
    </row>
    <row r="587" spans="1:30" customFormat="1" hidden="1">
      <c r="A587" t="s">
        <v>133</v>
      </c>
      <c r="B587" t="s">
        <v>141</v>
      </c>
      <c r="C587" t="s">
        <v>1815</v>
      </c>
      <c r="D587" t="s">
        <v>1814</v>
      </c>
      <c r="AC587">
        <v>0.1</v>
      </c>
      <c r="AD587">
        <v>0.1</v>
      </c>
    </row>
    <row r="588" spans="1:30" customFormat="1" hidden="1">
      <c r="A588" t="s">
        <v>133</v>
      </c>
      <c r="B588" t="s">
        <v>141</v>
      </c>
      <c r="C588" t="s">
        <v>1813</v>
      </c>
      <c r="D588" t="s">
        <v>1812</v>
      </c>
      <c r="T588">
        <v>32</v>
      </c>
      <c r="U588">
        <v>32</v>
      </c>
      <c r="V588">
        <v>32</v>
      </c>
      <c r="W588">
        <v>32</v>
      </c>
      <c r="X588">
        <v>32</v>
      </c>
      <c r="Y588">
        <v>32</v>
      </c>
      <c r="Z588">
        <v>32</v>
      </c>
      <c r="AA588">
        <v>32</v>
      </c>
      <c r="AB588">
        <v>32</v>
      </c>
      <c r="AC588">
        <v>32</v>
      </c>
      <c r="AD588">
        <v>30</v>
      </c>
    </row>
    <row r="589" spans="1:30" customFormat="1" hidden="1">
      <c r="A589" t="s">
        <v>133</v>
      </c>
      <c r="B589" t="s">
        <v>141</v>
      </c>
      <c r="C589" t="s">
        <v>1811</v>
      </c>
      <c r="D589" t="s">
        <v>1810</v>
      </c>
      <c r="AB589">
        <v>11.6</v>
      </c>
      <c r="AC589">
        <v>17</v>
      </c>
      <c r="AD589">
        <v>14.5</v>
      </c>
    </row>
    <row r="590" spans="1:30" customFormat="1" hidden="1">
      <c r="A590" t="s">
        <v>133</v>
      </c>
      <c r="B590" t="s">
        <v>141</v>
      </c>
      <c r="C590" t="s">
        <v>1809</v>
      </c>
      <c r="D590" t="s">
        <v>1808</v>
      </c>
      <c r="T590">
        <v>39.9</v>
      </c>
      <c r="U590">
        <v>39.9</v>
      </c>
      <c r="V590">
        <v>39.9</v>
      </c>
      <c r="W590">
        <v>39.9</v>
      </c>
      <c r="X590">
        <v>39.9</v>
      </c>
      <c r="Y590">
        <v>32.9</v>
      </c>
      <c r="Z590">
        <v>40</v>
      </c>
      <c r="AA590">
        <v>34.299999999999997</v>
      </c>
      <c r="AB590">
        <v>40.799999999999997</v>
      </c>
      <c r="AC590">
        <v>40.799999999999997</v>
      </c>
      <c r="AD590">
        <v>39.4</v>
      </c>
    </row>
    <row r="591" spans="1:30" customFormat="1" hidden="1">
      <c r="A591" t="s">
        <v>133</v>
      </c>
      <c r="B591" t="s">
        <v>141</v>
      </c>
      <c r="C591" t="s">
        <v>1807</v>
      </c>
      <c r="D591" t="s">
        <v>1806</v>
      </c>
      <c r="T591">
        <v>166</v>
      </c>
      <c r="U591">
        <v>166</v>
      </c>
      <c r="V591">
        <v>166</v>
      </c>
      <c r="W591">
        <v>166</v>
      </c>
      <c r="X591">
        <v>166</v>
      </c>
      <c r="Y591">
        <v>166</v>
      </c>
      <c r="Z591">
        <v>166</v>
      </c>
      <c r="AA591">
        <v>166</v>
      </c>
      <c r="AB591">
        <v>166</v>
      </c>
      <c r="AC591">
        <v>166</v>
      </c>
      <c r="AD591">
        <v>166</v>
      </c>
    </row>
    <row r="592" spans="1:30" customFormat="1" hidden="1">
      <c r="A592" t="s">
        <v>133</v>
      </c>
      <c r="B592" t="s">
        <v>141</v>
      </c>
      <c r="C592" t="s">
        <v>1805</v>
      </c>
      <c r="D592" t="s">
        <v>1804</v>
      </c>
      <c r="T592">
        <v>10</v>
      </c>
      <c r="U592">
        <v>10</v>
      </c>
      <c r="V592">
        <v>10</v>
      </c>
      <c r="W592">
        <v>10</v>
      </c>
      <c r="X592">
        <v>10</v>
      </c>
      <c r="Y592">
        <v>10</v>
      </c>
      <c r="Z592">
        <v>10</v>
      </c>
      <c r="AA592">
        <v>10</v>
      </c>
      <c r="AB592">
        <v>10</v>
      </c>
      <c r="AC592">
        <v>10</v>
      </c>
      <c r="AD592">
        <v>10</v>
      </c>
    </row>
    <row r="593" spans="1:29" customFormat="1" hidden="1">
      <c r="A593" t="s">
        <v>133</v>
      </c>
      <c r="B593" t="s">
        <v>141</v>
      </c>
      <c r="C593" t="s">
        <v>1803</v>
      </c>
      <c r="D593" t="s">
        <v>1802</v>
      </c>
      <c r="K593">
        <v>205000000</v>
      </c>
      <c r="L593">
        <v>110000000</v>
      </c>
      <c r="N593">
        <v>39500000</v>
      </c>
      <c r="P593">
        <v>87000000</v>
      </c>
      <c r="Q593">
        <v>1780000000</v>
      </c>
      <c r="R593">
        <v>412000000</v>
      </c>
      <c r="T593">
        <v>93200000</v>
      </c>
      <c r="V593">
        <v>367360000</v>
      </c>
      <c r="W593">
        <v>170300000</v>
      </c>
      <c r="X593">
        <v>349300000</v>
      </c>
      <c r="Y593">
        <v>943050000</v>
      </c>
      <c r="Z593">
        <v>2770270000</v>
      </c>
      <c r="AA593">
        <v>168800000</v>
      </c>
      <c r="AC593">
        <v>1790000000</v>
      </c>
    </row>
    <row r="594" spans="1:29" customFormat="1" hidden="1">
      <c r="A594" t="s">
        <v>133</v>
      </c>
      <c r="B594" t="s">
        <v>141</v>
      </c>
      <c r="C594" t="s">
        <v>1801</v>
      </c>
      <c r="D594" t="s">
        <v>1800</v>
      </c>
      <c r="J594">
        <v>256000000</v>
      </c>
      <c r="O594">
        <v>130000000</v>
      </c>
      <c r="Q594">
        <v>0</v>
      </c>
      <c r="R594">
        <v>230000000</v>
      </c>
      <c r="S594">
        <v>70000000</v>
      </c>
      <c r="T594">
        <v>0</v>
      </c>
      <c r="U594">
        <v>681700000</v>
      </c>
      <c r="V594">
        <v>645000000</v>
      </c>
      <c r="W594">
        <v>0</v>
      </c>
      <c r="X594">
        <v>267000000</v>
      </c>
      <c r="Y594">
        <v>0</v>
      </c>
      <c r="Z594">
        <v>0</v>
      </c>
      <c r="AA594">
        <v>0</v>
      </c>
      <c r="AB594">
        <v>0</v>
      </c>
      <c r="AC594">
        <v>0</v>
      </c>
    </row>
    <row r="595" spans="1:29" customFormat="1" hidden="1">
      <c r="A595" t="s">
        <v>133</v>
      </c>
      <c r="B595" t="s">
        <v>141</v>
      </c>
      <c r="C595" t="s">
        <v>1799</v>
      </c>
      <c r="D595" t="s">
        <v>1798</v>
      </c>
      <c r="I595">
        <v>10000000</v>
      </c>
      <c r="K595">
        <v>15000000</v>
      </c>
      <c r="L595">
        <v>70000000</v>
      </c>
      <c r="Q595">
        <v>20000000</v>
      </c>
      <c r="U595">
        <v>133000000</v>
      </c>
      <c r="V595">
        <v>267000000</v>
      </c>
      <c r="W595">
        <v>365000000</v>
      </c>
      <c r="X595">
        <v>200000000</v>
      </c>
      <c r="Y595">
        <v>155000000</v>
      </c>
      <c r="AB595">
        <v>275500000</v>
      </c>
    </row>
    <row r="596" spans="1:29" customFormat="1" hidden="1">
      <c r="A596" t="s">
        <v>133</v>
      </c>
      <c r="B596" t="s">
        <v>141</v>
      </c>
      <c r="C596" t="s">
        <v>1797</v>
      </c>
      <c r="D596" t="s">
        <v>1796</v>
      </c>
      <c r="M596">
        <v>38800000</v>
      </c>
      <c r="O596">
        <v>20000000</v>
      </c>
      <c r="P596">
        <v>154000000</v>
      </c>
      <c r="R596">
        <v>7000000</v>
      </c>
      <c r="T596">
        <v>92000000</v>
      </c>
      <c r="AA596">
        <v>0</v>
      </c>
    </row>
    <row r="597" spans="1:29" customFormat="1" hidden="1">
      <c r="A597" t="s">
        <v>133</v>
      </c>
      <c r="B597" t="s">
        <v>141</v>
      </c>
      <c r="C597" t="s">
        <v>1795</v>
      </c>
      <c r="D597" t="s">
        <v>1794</v>
      </c>
      <c r="E597">
        <v>60</v>
      </c>
      <c r="F597">
        <v>65</v>
      </c>
      <c r="G597">
        <v>74</v>
      </c>
      <c r="H597">
        <v>67</v>
      </c>
      <c r="I597">
        <v>61</v>
      </c>
      <c r="J597">
        <v>103.5</v>
      </c>
      <c r="K597">
        <v>117</v>
      </c>
      <c r="L597">
        <v>120.5</v>
      </c>
      <c r="M597">
        <v>99.7</v>
      </c>
      <c r="N597">
        <v>110.9</v>
      </c>
      <c r="O597">
        <v>185.3</v>
      </c>
      <c r="P597">
        <v>215.1</v>
      </c>
      <c r="Q597">
        <v>205.9</v>
      </c>
      <c r="R597">
        <v>283.3</v>
      </c>
      <c r="S597">
        <v>317.60000000000002</v>
      </c>
      <c r="T597">
        <v>387.8</v>
      </c>
      <c r="U597">
        <v>441</v>
      </c>
      <c r="V597">
        <v>504.5</v>
      </c>
      <c r="W597">
        <v>784.4</v>
      </c>
      <c r="X597">
        <v>871.8</v>
      </c>
      <c r="Y597">
        <v>1112</v>
      </c>
      <c r="Z597">
        <v>1217.9000000000001</v>
      </c>
      <c r="AA597">
        <v>1581</v>
      </c>
      <c r="AB597">
        <v>1848.4</v>
      </c>
    </row>
    <row r="598" spans="1:29" customFormat="1" hidden="1">
      <c r="A598" t="s">
        <v>133</v>
      </c>
      <c r="B598" t="s">
        <v>141</v>
      </c>
      <c r="C598" t="s">
        <v>1793</v>
      </c>
      <c r="D598" t="s">
        <v>1792</v>
      </c>
      <c r="E598">
        <v>17</v>
      </c>
      <c r="F598">
        <v>25</v>
      </c>
      <c r="G598">
        <v>49</v>
      </c>
      <c r="H598">
        <v>193</v>
      </c>
      <c r="I598">
        <v>270</v>
      </c>
      <c r="J598">
        <v>659</v>
      </c>
      <c r="K598">
        <v>929</v>
      </c>
      <c r="L598">
        <v>1234</v>
      </c>
      <c r="M598">
        <v>1080</v>
      </c>
      <c r="N598">
        <v>1107</v>
      </c>
      <c r="O598">
        <v>1205</v>
      </c>
      <c r="P598">
        <v>1234</v>
      </c>
      <c r="Q598">
        <v>1142</v>
      </c>
      <c r="R598">
        <v>1072</v>
      </c>
      <c r="S598">
        <v>1328</v>
      </c>
      <c r="T598">
        <v>1767</v>
      </c>
      <c r="U598">
        <v>1970</v>
      </c>
      <c r="V598">
        <v>2641</v>
      </c>
      <c r="W598">
        <v>2995</v>
      </c>
      <c r="X598">
        <v>2632</v>
      </c>
      <c r="Y598">
        <v>3276</v>
      </c>
      <c r="Z598">
        <v>3260</v>
      </c>
      <c r="AA598">
        <v>3423</v>
      </c>
      <c r="AB598">
        <v>3552</v>
      </c>
      <c r="AC598">
        <v>3960</v>
      </c>
    </row>
    <row r="599" spans="1:29" customFormat="1" hidden="1">
      <c r="A599" t="s">
        <v>133</v>
      </c>
      <c r="B599" t="s">
        <v>141</v>
      </c>
      <c r="C599" t="s">
        <v>1791</v>
      </c>
      <c r="D599" t="s">
        <v>1790</v>
      </c>
      <c r="E599">
        <v>58</v>
      </c>
      <c r="F599">
        <v>37</v>
      </c>
      <c r="G599">
        <v>34</v>
      </c>
      <c r="H599">
        <v>32</v>
      </c>
      <c r="I599">
        <v>22</v>
      </c>
      <c r="J599">
        <v>23</v>
      </c>
      <c r="K599">
        <v>37</v>
      </c>
      <c r="L599">
        <v>30</v>
      </c>
      <c r="M599">
        <v>25</v>
      </c>
      <c r="N599">
        <v>35</v>
      </c>
      <c r="O599">
        <v>34</v>
      </c>
      <c r="P599">
        <v>52</v>
      </c>
      <c r="Q599">
        <v>69</v>
      </c>
      <c r="R599">
        <v>78</v>
      </c>
      <c r="S599">
        <v>103</v>
      </c>
      <c r="T599">
        <v>180</v>
      </c>
      <c r="U599">
        <v>196</v>
      </c>
      <c r="V599">
        <v>219</v>
      </c>
      <c r="W599">
        <v>204</v>
      </c>
      <c r="X599">
        <v>258</v>
      </c>
      <c r="Y599">
        <v>306</v>
      </c>
      <c r="Z599">
        <v>300</v>
      </c>
      <c r="AA599">
        <v>382</v>
      </c>
      <c r="AB599">
        <v>443</v>
      </c>
      <c r="AC599">
        <v>487</v>
      </c>
    </row>
    <row r="600" spans="1:29" customFormat="1" hidden="1">
      <c r="A600" t="s">
        <v>133</v>
      </c>
      <c r="B600" t="s">
        <v>141</v>
      </c>
      <c r="C600" t="s">
        <v>1789</v>
      </c>
      <c r="D600" t="s">
        <v>1788</v>
      </c>
      <c r="E600">
        <v>2926</v>
      </c>
      <c r="F600">
        <v>2798</v>
      </c>
      <c r="G600">
        <v>5345</v>
      </c>
      <c r="H600">
        <v>6764</v>
      </c>
      <c r="I600">
        <v>5577</v>
      </c>
      <c r="J600">
        <v>6966</v>
      </c>
      <c r="K600">
        <v>6117</v>
      </c>
      <c r="L600">
        <v>6185</v>
      </c>
      <c r="M600">
        <v>4866</v>
      </c>
      <c r="N600">
        <v>4135</v>
      </c>
      <c r="O600">
        <v>4709</v>
      </c>
      <c r="P600">
        <v>5672</v>
      </c>
      <c r="Q600">
        <v>4187</v>
      </c>
      <c r="R600">
        <v>5604</v>
      </c>
      <c r="S600">
        <v>6534</v>
      </c>
      <c r="T600">
        <v>7779</v>
      </c>
      <c r="U600">
        <v>10069</v>
      </c>
      <c r="V600">
        <v>11844</v>
      </c>
      <c r="W600">
        <v>11853</v>
      </c>
      <c r="X600">
        <v>10486</v>
      </c>
      <c r="Y600">
        <v>11075</v>
      </c>
      <c r="Z600">
        <v>10483</v>
      </c>
      <c r="AA600">
        <v>11530</v>
      </c>
      <c r="AB600">
        <v>11825</v>
      </c>
      <c r="AC600">
        <v>12181</v>
      </c>
    </row>
    <row r="601" spans="1:29" customFormat="1" hidden="1">
      <c r="A601" t="s">
        <v>133</v>
      </c>
      <c r="B601" t="s">
        <v>141</v>
      </c>
      <c r="C601" t="s">
        <v>1787</v>
      </c>
      <c r="D601" t="s">
        <v>1786</v>
      </c>
      <c r="E601">
        <v>890</v>
      </c>
      <c r="F601">
        <v>1747</v>
      </c>
      <c r="G601">
        <v>1595</v>
      </c>
      <c r="H601">
        <v>2270</v>
      </c>
      <c r="I601">
        <v>1419</v>
      </c>
      <c r="J601">
        <v>2217</v>
      </c>
      <c r="K601">
        <v>2323</v>
      </c>
      <c r="L601">
        <v>1645</v>
      </c>
      <c r="M601">
        <v>1614</v>
      </c>
      <c r="N601">
        <v>2380</v>
      </c>
      <c r="O601">
        <v>3483</v>
      </c>
      <c r="P601">
        <v>3095</v>
      </c>
      <c r="Q601">
        <v>6560</v>
      </c>
      <c r="R601">
        <v>8599</v>
      </c>
      <c r="S601">
        <v>10641</v>
      </c>
      <c r="T601">
        <v>12884</v>
      </c>
      <c r="U601">
        <v>16071</v>
      </c>
      <c r="V601">
        <v>19653</v>
      </c>
      <c r="W601">
        <v>20831</v>
      </c>
      <c r="X601">
        <v>22378</v>
      </c>
      <c r="Y601">
        <v>21214</v>
      </c>
      <c r="Z601">
        <v>22376</v>
      </c>
      <c r="AA601">
        <v>22811</v>
      </c>
      <c r="AB601">
        <v>24629</v>
      </c>
      <c r="AC601">
        <v>26563</v>
      </c>
    </row>
    <row r="602" spans="1:29" customFormat="1" hidden="1">
      <c r="A602" t="s">
        <v>133</v>
      </c>
      <c r="B602" t="s">
        <v>141</v>
      </c>
      <c r="C602" t="s">
        <v>1785</v>
      </c>
      <c r="D602" t="s">
        <v>1784</v>
      </c>
      <c r="E602">
        <v>3816</v>
      </c>
      <c r="F602">
        <v>4545</v>
      </c>
      <c r="G602">
        <v>6940</v>
      </c>
      <c r="H602">
        <v>9034</v>
      </c>
      <c r="I602">
        <v>6996</v>
      </c>
      <c r="J602">
        <v>9183</v>
      </c>
      <c r="K602">
        <v>8440</v>
      </c>
      <c r="L602">
        <v>7830</v>
      </c>
      <c r="M602">
        <v>6480</v>
      </c>
      <c r="N602">
        <v>6515</v>
      </c>
      <c r="O602">
        <v>8192</v>
      </c>
      <c r="P602">
        <v>8767</v>
      </c>
      <c r="Q602">
        <v>10747</v>
      </c>
      <c r="R602">
        <v>14203</v>
      </c>
      <c r="S602">
        <v>17175</v>
      </c>
      <c r="T602">
        <v>20663</v>
      </c>
      <c r="U602">
        <v>26140</v>
      </c>
      <c r="V602">
        <v>31497</v>
      </c>
      <c r="W602">
        <v>32684</v>
      </c>
      <c r="X602">
        <v>32864</v>
      </c>
      <c r="Y602">
        <v>32289</v>
      </c>
      <c r="Z602">
        <v>32859</v>
      </c>
      <c r="AA602">
        <v>34341</v>
      </c>
      <c r="AB602">
        <v>36454</v>
      </c>
      <c r="AC602">
        <v>38744</v>
      </c>
    </row>
    <row r="603" spans="1:29" customFormat="1" hidden="1">
      <c r="A603" t="s">
        <v>133</v>
      </c>
      <c r="B603" t="s">
        <v>141</v>
      </c>
      <c r="C603" t="s">
        <v>1783</v>
      </c>
      <c r="D603" t="s">
        <v>1782</v>
      </c>
      <c r="T603">
        <v>3.5</v>
      </c>
      <c r="U603">
        <v>3.5</v>
      </c>
      <c r="V603">
        <v>3.5</v>
      </c>
      <c r="W603">
        <v>3.5</v>
      </c>
      <c r="X603">
        <v>3.5</v>
      </c>
      <c r="Y603">
        <v>3.5</v>
      </c>
      <c r="Z603">
        <v>3.5</v>
      </c>
      <c r="AA603">
        <v>3.5</v>
      </c>
      <c r="AB603">
        <v>3.5</v>
      </c>
      <c r="AC603">
        <v>3.5</v>
      </c>
    </row>
    <row r="604" spans="1:29" customFormat="1" hidden="1">
      <c r="A604" t="s">
        <v>133</v>
      </c>
      <c r="B604" t="s">
        <v>141</v>
      </c>
      <c r="C604" t="s">
        <v>1781</v>
      </c>
      <c r="D604" t="s">
        <v>1780</v>
      </c>
      <c r="T604">
        <v>4</v>
      </c>
      <c r="U604">
        <v>4</v>
      </c>
      <c r="V604">
        <v>4</v>
      </c>
      <c r="W604">
        <v>4</v>
      </c>
      <c r="X604">
        <v>4</v>
      </c>
      <c r="Y604">
        <v>4</v>
      </c>
      <c r="Z604">
        <v>4</v>
      </c>
      <c r="AA604">
        <v>4</v>
      </c>
      <c r="AB604">
        <v>4</v>
      </c>
      <c r="AC604">
        <v>4</v>
      </c>
    </row>
    <row r="605" spans="1:29" customFormat="1" hidden="1">
      <c r="A605" t="s">
        <v>133</v>
      </c>
      <c r="B605" t="s">
        <v>141</v>
      </c>
      <c r="C605" t="s">
        <v>1779</v>
      </c>
      <c r="D605" t="s">
        <v>1778</v>
      </c>
      <c r="T605">
        <v>4.333333333333333</v>
      </c>
      <c r="U605">
        <v>4.666666666666667</v>
      </c>
      <c r="V605">
        <v>4.333333333333333</v>
      </c>
      <c r="W605">
        <v>4.3</v>
      </c>
      <c r="X605">
        <v>4.333333333333333</v>
      </c>
      <c r="Y605">
        <v>4.166666666666667</v>
      </c>
      <c r="Z605">
        <v>4</v>
      </c>
      <c r="AA605">
        <v>4.1666666666666696</v>
      </c>
      <c r="AB605">
        <v>4.1666666666666696</v>
      </c>
      <c r="AC605">
        <v>4</v>
      </c>
    </row>
    <row r="606" spans="1:29" customFormat="1" hidden="1">
      <c r="A606" t="s">
        <v>133</v>
      </c>
      <c r="B606" t="s">
        <v>141</v>
      </c>
      <c r="C606" t="s">
        <v>1777</v>
      </c>
      <c r="D606" t="s">
        <v>1776</v>
      </c>
      <c r="T606">
        <v>3.5</v>
      </c>
      <c r="U606">
        <v>3.5</v>
      </c>
      <c r="V606">
        <v>3.5</v>
      </c>
      <c r="W606">
        <v>3.5</v>
      </c>
      <c r="X606">
        <v>3.5</v>
      </c>
      <c r="Y606">
        <v>3.5</v>
      </c>
      <c r="Z606">
        <v>3.5</v>
      </c>
      <c r="AA606">
        <v>3.5</v>
      </c>
      <c r="AB606">
        <v>3.5</v>
      </c>
      <c r="AC606">
        <v>4</v>
      </c>
    </row>
    <row r="607" spans="1:29" customFormat="1" hidden="1">
      <c r="A607" t="s">
        <v>133</v>
      </c>
      <c r="B607" t="s">
        <v>141</v>
      </c>
      <c r="C607" t="s">
        <v>1775</v>
      </c>
      <c r="D607" t="s">
        <v>1774</v>
      </c>
      <c r="T607">
        <v>4</v>
      </c>
      <c r="U607">
        <v>4</v>
      </c>
      <c r="V607">
        <v>4</v>
      </c>
      <c r="W607">
        <v>4</v>
      </c>
      <c r="X607">
        <v>4</v>
      </c>
      <c r="Y607">
        <v>4</v>
      </c>
      <c r="Z607">
        <v>4</v>
      </c>
      <c r="AA607">
        <v>3.5</v>
      </c>
      <c r="AB607">
        <v>3.5</v>
      </c>
      <c r="AC607">
        <v>3.5</v>
      </c>
    </row>
    <row r="608" spans="1:29" customFormat="1" hidden="1">
      <c r="A608" t="s">
        <v>133</v>
      </c>
      <c r="B608" t="s">
        <v>141</v>
      </c>
      <c r="C608" t="s">
        <v>1773</v>
      </c>
      <c r="D608" t="s">
        <v>1772</v>
      </c>
      <c r="T608">
        <v>3</v>
      </c>
      <c r="U608">
        <v>3</v>
      </c>
      <c r="V608">
        <v>3</v>
      </c>
      <c r="W608">
        <v>3</v>
      </c>
      <c r="X608">
        <v>3</v>
      </c>
      <c r="Y608">
        <v>3</v>
      </c>
      <c r="Z608">
        <v>3</v>
      </c>
      <c r="AA608">
        <v>3</v>
      </c>
      <c r="AB608">
        <v>3</v>
      </c>
      <c r="AC608">
        <v>3</v>
      </c>
    </row>
    <row r="609" spans="1:30" customFormat="1" hidden="1">
      <c r="A609" t="s">
        <v>133</v>
      </c>
      <c r="B609" t="s">
        <v>141</v>
      </c>
      <c r="C609" t="s">
        <v>1771</v>
      </c>
      <c r="D609" t="s">
        <v>1770</v>
      </c>
      <c r="T609">
        <v>4</v>
      </c>
      <c r="U609">
        <v>4.5</v>
      </c>
      <c r="V609">
        <v>4.5</v>
      </c>
      <c r="W609">
        <v>4.5</v>
      </c>
      <c r="X609">
        <v>4.5</v>
      </c>
      <c r="Y609">
        <v>4.5</v>
      </c>
      <c r="Z609">
        <v>4.5</v>
      </c>
      <c r="AA609">
        <v>4.5</v>
      </c>
      <c r="AB609">
        <v>4.5</v>
      </c>
      <c r="AC609">
        <v>4</v>
      </c>
    </row>
    <row r="610" spans="1:30" customFormat="1" hidden="1">
      <c r="A610" t="s">
        <v>133</v>
      </c>
      <c r="B610" t="s">
        <v>141</v>
      </c>
      <c r="C610" t="s">
        <v>1769</v>
      </c>
      <c r="D610" t="s">
        <v>1768</v>
      </c>
      <c r="T610">
        <v>4.5</v>
      </c>
      <c r="U610">
        <v>4.5</v>
      </c>
      <c r="V610">
        <v>4.5</v>
      </c>
      <c r="W610">
        <v>4.5</v>
      </c>
      <c r="X610">
        <v>4.5</v>
      </c>
      <c r="Y610">
        <v>4.5</v>
      </c>
      <c r="Z610">
        <v>4.5</v>
      </c>
      <c r="AA610">
        <v>4.5</v>
      </c>
      <c r="AB610">
        <v>4.5</v>
      </c>
      <c r="AC610">
        <v>4.5</v>
      </c>
    </row>
    <row r="611" spans="1:30" customFormat="1" hidden="1">
      <c r="A611" t="s">
        <v>133</v>
      </c>
      <c r="B611" t="s">
        <v>141</v>
      </c>
      <c r="C611" t="s">
        <v>1767</v>
      </c>
      <c r="D611" t="s">
        <v>1766</v>
      </c>
      <c r="T611">
        <v>4</v>
      </c>
      <c r="U611">
        <v>4</v>
      </c>
      <c r="V611">
        <v>4</v>
      </c>
      <c r="W611">
        <v>4</v>
      </c>
      <c r="X611">
        <v>4</v>
      </c>
      <c r="Y611">
        <v>4</v>
      </c>
      <c r="Z611">
        <v>4</v>
      </c>
      <c r="AA611">
        <v>4</v>
      </c>
      <c r="AB611">
        <v>4</v>
      </c>
      <c r="AC611">
        <v>4</v>
      </c>
    </row>
    <row r="612" spans="1:30" customFormat="1" hidden="1">
      <c r="A612" t="s">
        <v>133</v>
      </c>
      <c r="B612" t="s">
        <v>141</v>
      </c>
      <c r="C612" t="s">
        <v>1765</v>
      </c>
      <c r="D612" t="s">
        <v>1764</v>
      </c>
      <c r="T612">
        <v>3.7416666666666663</v>
      </c>
      <c r="U612">
        <v>3.85</v>
      </c>
      <c r="V612">
        <v>3.7916666666666665</v>
      </c>
      <c r="W612">
        <v>3.8</v>
      </c>
      <c r="X612">
        <v>3.8166666666666664</v>
      </c>
      <c r="Y612">
        <v>3.7749999999999999</v>
      </c>
      <c r="Z612">
        <v>3.7333333333333334</v>
      </c>
      <c r="AA612">
        <v>3.75</v>
      </c>
      <c r="AB612">
        <v>3.7916666666666701</v>
      </c>
      <c r="AC612">
        <v>3.7749999999999999</v>
      </c>
    </row>
    <row r="613" spans="1:30" customFormat="1" hidden="1">
      <c r="A613" t="s">
        <v>133</v>
      </c>
      <c r="B613" t="s">
        <v>141</v>
      </c>
      <c r="C613" t="s">
        <v>1763</v>
      </c>
      <c r="D613" t="s">
        <v>1762</v>
      </c>
      <c r="T613">
        <v>5</v>
      </c>
      <c r="U613">
        <v>5.5</v>
      </c>
      <c r="V613">
        <v>4.5</v>
      </c>
      <c r="W613">
        <v>4.5</v>
      </c>
      <c r="X613">
        <v>4.5</v>
      </c>
      <c r="Y613">
        <v>4</v>
      </c>
      <c r="Z613">
        <v>3.5</v>
      </c>
      <c r="AA613">
        <v>4</v>
      </c>
      <c r="AB613">
        <v>4</v>
      </c>
      <c r="AC613">
        <v>4</v>
      </c>
    </row>
    <row r="614" spans="1:30" customFormat="1" hidden="1">
      <c r="A614" t="s">
        <v>133</v>
      </c>
      <c r="B614" t="s">
        <v>141</v>
      </c>
      <c r="C614" t="s">
        <v>1761</v>
      </c>
      <c r="D614" t="s">
        <v>1760</v>
      </c>
      <c r="T614">
        <v>3.5</v>
      </c>
      <c r="U614">
        <v>3.5</v>
      </c>
      <c r="V614">
        <v>3.5</v>
      </c>
      <c r="W614">
        <v>3.5</v>
      </c>
      <c r="X614">
        <v>3.5</v>
      </c>
      <c r="Y614">
        <v>3.5</v>
      </c>
      <c r="Z614">
        <v>3.5</v>
      </c>
      <c r="AA614">
        <v>3.5</v>
      </c>
      <c r="AB614">
        <v>3.5</v>
      </c>
      <c r="AC614">
        <v>3</v>
      </c>
    </row>
    <row r="615" spans="1:30" customFormat="1" hidden="1">
      <c r="A615" t="s">
        <v>133</v>
      </c>
      <c r="B615" t="s">
        <v>141</v>
      </c>
      <c r="C615" t="s">
        <v>1759</v>
      </c>
      <c r="D615" t="s">
        <v>1758</v>
      </c>
      <c r="T615">
        <v>4</v>
      </c>
      <c r="U615">
        <v>4.5</v>
      </c>
      <c r="V615">
        <v>4.5</v>
      </c>
      <c r="W615">
        <v>4.5</v>
      </c>
      <c r="X615">
        <v>4.5</v>
      </c>
      <c r="Y615">
        <v>4.5</v>
      </c>
      <c r="Z615">
        <v>4.5</v>
      </c>
      <c r="AA615">
        <v>4.5</v>
      </c>
      <c r="AB615">
        <v>4.5</v>
      </c>
      <c r="AC615">
        <v>4.5</v>
      </c>
    </row>
    <row r="616" spans="1:30" customFormat="1" hidden="1">
      <c r="A616" t="s">
        <v>133</v>
      </c>
      <c r="B616" t="s">
        <v>141</v>
      </c>
      <c r="C616" t="s">
        <v>1757</v>
      </c>
      <c r="D616" t="s">
        <v>1756</v>
      </c>
      <c r="T616">
        <v>3.5</v>
      </c>
      <c r="U616">
        <v>3.5</v>
      </c>
      <c r="V616">
        <v>3.5</v>
      </c>
      <c r="W616">
        <v>3.5</v>
      </c>
      <c r="X616">
        <v>3.5</v>
      </c>
      <c r="Y616">
        <v>3.5</v>
      </c>
      <c r="Z616">
        <v>3.5</v>
      </c>
      <c r="AA616">
        <v>3.5</v>
      </c>
      <c r="AB616">
        <v>3.5</v>
      </c>
      <c r="AC616">
        <v>3.5</v>
      </c>
    </row>
    <row r="617" spans="1:30" customFormat="1" hidden="1">
      <c r="A617" t="s">
        <v>133</v>
      </c>
      <c r="B617" t="s">
        <v>141</v>
      </c>
      <c r="C617" t="s">
        <v>1755</v>
      </c>
      <c r="D617" t="s">
        <v>1754</v>
      </c>
      <c r="T617">
        <v>3</v>
      </c>
      <c r="U617">
        <v>3</v>
      </c>
      <c r="V617">
        <v>3.5</v>
      </c>
      <c r="W617">
        <v>3.5</v>
      </c>
      <c r="X617">
        <v>3.5</v>
      </c>
      <c r="Y617">
        <v>3.5</v>
      </c>
      <c r="Z617">
        <v>3.5</v>
      </c>
      <c r="AA617">
        <v>3.5</v>
      </c>
      <c r="AB617">
        <v>3.5</v>
      </c>
      <c r="AC617">
        <v>3.5</v>
      </c>
    </row>
    <row r="618" spans="1:30" customFormat="1" hidden="1">
      <c r="A618" t="s">
        <v>133</v>
      </c>
      <c r="B618" t="s">
        <v>141</v>
      </c>
      <c r="C618" t="s">
        <v>1753</v>
      </c>
      <c r="D618" t="s">
        <v>1752</v>
      </c>
      <c r="T618">
        <v>3.5</v>
      </c>
      <c r="U618">
        <v>3.5</v>
      </c>
      <c r="V618">
        <v>3.5</v>
      </c>
      <c r="W618">
        <v>3.6</v>
      </c>
      <c r="X618">
        <v>3.6</v>
      </c>
      <c r="Y618">
        <v>3.6</v>
      </c>
      <c r="Z618">
        <v>3.6</v>
      </c>
      <c r="AA618">
        <v>3.5</v>
      </c>
      <c r="AB618">
        <v>3.5</v>
      </c>
      <c r="AC618">
        <v>3.5</v>
      </c>
    </row>
    <row r="619" spans="1:30" customFormat="1" hidden="1">
      <c r="A619" t="s">
        <v>133</v>
      </c>
      <c r="B619" t="s">
        <v>141</v>
      </c>
      <c r="C619" t="s">
        <v>1751</v>
      </c>
      <c r="D619" t="s">
        <v>1750</v>
      </c>
      <c r="T619">
        <v>3.5</v>
      </c>
      <c r="U619">
        <v>3.5</v>
      </c>
      <c r="V619">
        <v>3.5</v>
      </c>
      <c r="W619">
        <v>4</v>
      </c>
      <c r="X619">
        <v>4</v>
      </c>
      <c r="Y619">
        <v>4</v>
      </c>
      <c r="Z619">
        <v>4</v>
      </c>
      <c r="AA619">
        <v>4</v>
      </c>
      <c r="AB619">
        <v>4</v>
      </c>
      <c r="AC619">
        <v>4</v>
      </c>
    </row>
    <row r="620" spans="1:30" customFormat="1" hidden="1">
      <c r="A620" t="s">
        <v>133</v>
      </c>
      <c r="B620" t="s">
        <v>141</v>
      </c>
      <c r="C620" t="s">
        <v>1749</v>
      </c>
      <c r="D620" t="s">
        <v>1748</v>
      </c>
      <c r="T620">
        <v>3.8</v>
      </c>
      <c r="U620">
        <v>3.9</v>
      </c>
      <c r="V620">
        <v>4</v>
      </c>
      <c r="W620">
        <v>4</v>
      </c>
      <c r="X620">
        <v>4</v>
      </c>
      <c r="Y620">
        <v>4</v>
      </c>
      <c r="Z620">
        <v>4</v>
      </c>
      <c r="AA620">
        <v>4</v>
      </c>
      <c r="AB620">
        <v>4</v>
      </c>
      <c r="AC620">
        <v>4.0999999999999996</v>
      </c>
    </row>
    <row r="621" spans="1:30" customFormat="1" hidden="1">
      <c r="A621" t="s">
        <v>133</v>
      </c>
      <c r="B621" t="s">
        <v>141</v>
      </c>
      <c r="C621" t="s">
        <v>1747</v>
      </c>
      <c r="D621" t="s">
        <v>1746</v>
      </c>
      <c r="T621">
        <v>3.3333333333333335</v>
      </c>
      <c r="U621">
        <v>3.3333333333333335</v>
      </c>
      <c r="V621">
        <v>3.3333333333333335</v>
      </c>
      <c r="W621">
        <v>3.3</v>
      </c>
      <c r="X621">
        <v>3.3333333333333335</v>
      </c>
      <c r="Y621">
        <v>3.3333333333333335</v>
      </c>
      <c r="Z621">
        <v>3.3333333333333335</v>
      </c>
      <c r="AA621">
        <v>3.3333333333333299</v>
      </c>
      <c r="AB621">
        <v>3.5</v>
      </c>
      <c r="AC621">
        <v>3.5</v>
      </c>
    </row>
    <row r="622" spans="1:30" customFormat="1" hidden="1">
      <c r="A622" t="s">
        <v>133</v>
      </c>
      <c r="B622" t="s">
        <v>141</v>
      </c>
      <c r="C622" t="s">
        <v>1745</v>
      </c>
      <c r="D622" t="s">
        <v>1744</v>
      </c>
      <c r="T622">
        <v>3.5</v>
      </c>
      <c r="U622">
        <v>3.5</v>
      </c>
      <c r="V622">
        <v>3.5</v>
      </c>
      <c r="W622">
        <v>3.5</v>
      </c>
      <c r="X622">
        <v>3.5</v>
      </c>
      <c r="Y622">
        <v>3.5</v>
      </c>
      <c r="Z622">
        <v>3.5</v>
      </c>
      <c r="AA622">
        <v>3.5</v>
      </c>
      <c r="AB622">
        <v>4</v>
      </c>
      <c r="AC622">
        <v>4</v>
      </c>
    </row>
    <row r="623" spans="1:30" customFormat="1" hidden="1">
      <c r="A623" t="s">
        <v>133</v>
      </c>
      <c r="B623" t="s">
        <v>141</v>
      </c>
      <c r="C623" t="s">
        <v>1743</v>
      </c>
      <c r="D623" t="s">
        <v>1742</v>
      </c>
      <c r="T623">
        <v>3</v>
      </c>
      <c r="U623">
        <v>3</v>
      </c>
      <c r="V623">
        <v>3</v>
      </c>
      <c r="W623">
        <v>3</v>
      </c>
      <c r="X623">
        <v>3</v>
      </c>
      <c r="Y623">
        <v>3</v>
      </c>
      <c r="Z623">
        <v>3</v>
      </c>
      <c r="AA623">
        <v>3</v>
      </c>
      <c r="AB623">
        <v>3</v>
      </c>
      <c r="AC623">
        <v>3</v>
      </c>
    </row>
    <row r="624" spans="1:30" customFormat="1" hidden="1">
      <c r="A624" t="s">
        <v>133</v>
      </c>
      <c r="B624" t="s">
        <v>141</v>
      </c>
      <c r="C624" t="s">
        <v>1741</v>
      </c>
      <c r="D624" t="s">
        <v>1740</v>
      </c>
      <c r="S624">
        <v>50</v>
      </c>
      <c r="T624">
        <v>50</v>
      </c>
      <c r="U624">
        <v>50</v>
      </c>
      <c r="V624">
        <v>50</v>
      </c>
      <c r="W624">
        <v>50</v>
      </c>
      <c r="X624">
        <v>30</v>
      </c>
      <c r="Y624">
        <v>30</v>
      </c>
      <c r="Z624">
        <v>30</v>
      </c>
      <c r="AA624">
        <v>30</v>
      </c>
      <c r="AB624">
        <v>40</v>
      </c>
      <c r="AC624">
        <v>50</v>
      </c>
      <c r="AD624">
        <v>60</v>
      </c>
    </row>
    <row r="625" spans="1:30" customFormat="1" hidden="1">
      <c r="A625" t="s">
        <v>133</v>
      </c>
      <c r="B625" t="s">
        <v>141</v>
      </c>
      <c r="C625" t="s">
        <v>1739</v>
      </c>
      <c r="D625" t="s">
        <v>1738</v>
      </c>
      <c r="S625">
        <v>71.1111111111111</v>
      </c>
      <c r="T625">
        <v>71.1111111111111</v>
      </c>
      <c r="U625">
        <v>72.2222222222222</v>
      </c>
      <c r="V625">
        <v>71.1111111111111</v>
      </c>
      <c r="W625">
        <v>72.2222222222222</v>
      </c>
      <c r="X625">
        <v>65.5555555555556</v>
      </c>
      <c r="Y625">
        <v>64.4444444444444</v>
      </c>
      <c r="Z625">
        <v>71.1111111111111</v>
      </c>
      <c r="AA625">
        <v>71.1111111111111</v>
      </c>
      <c r="AB625">
        <v>74.4444444444444</v>
      </c>
      <c r="AC625">
        <v>76.6666666666667</v>
      </c>
      <c r="AD625">
        <v>82.222233333333307</v>
      </c>
    </row>
    <row r="626" spans="1:30" customFormat="1" hidden="1">
      <c r="A626" t="s">
        <v>133</v>
      </c>
      <c r="B626" t="s">
        <v>141</v>
      </c>
      <c r="C626" t="s">
        <v>1737</v>
      </c>
      <c r="D626" t="s">
        <v>1736</v>
      </c>
      <c r="S626">
        <v>83.333330000000004</v>
      </c>
      <c r="T626">
        <v>83.333330000000004</v>
      </c>
      <c r="U626">
        <v>86.666669999999996</v>
      </c>
      <c r="V626">
        <v>83.333330000000004</v>
      </c>
      <c r="W626">
        <v>86.666669999999996</v>
      </c>
      <c r="X626">
        <v>86.666669999999996</v>
      </c>
      <c r="Y626">
        <v>83.333330000000004</v>
      </c>
      <c r="Z626">
        <v>83.333330000000004</v>
      </c>
      <c r="AA626">
        <v>83.333330000000004</v>
      </c>
      <c r="AB626">
        <v>83.3333333333333</v>
      </c>
      <c r="AC626">
        <v>80</v>
      </c>
      <c r="AD626">
        <v>86.666700000000006</v>
      </c>
    </row>
    <row r="627" spans="1:30" customFormat="1" hidden="1">
      <c r="A627" t="s">
        <v>133</v>
      </c>
      <c r="B627" t="s">
        <v>141</v>
      </c>
      <c r="C627" t="s">
        <v>1735</v>
      </c>
      <c r="D627" t="s">
        <v>1734</v>
      </c>
      <c r="S627">
        <v>80</v>
      </c>
      <c r="T627">
        <v>80</v>
      </c>
      <c r="U627">
        <v>80</v>
      </c>
      <c r="V627">
        <v>80</v>
      </c>
      <c r="W627">
        <v>80</v>
      </c>
      <c r="X627">
        <v>80</v>
      </c>
      <c r="Y627">
        <v>80</v>
      </c>
      <c r="Z627">
        <v>100</v>
      </c>
      <c r="AA627">
        <v>100</v>
      </c>
      <c r="AB627">
        <v>100</v>
      </c>
      <c r="AC627">
        <v>100</v>
      </c>
      <c r="AD627">
        <v>100</v>
      </c>
    </row>
    <row r="628" spans="1:30" customFormat="1" hidden="1">
      <c r="A628" t="s">
        <v>133</v>
      </c>
      <c r="B628" t="s">
        <v>141</v>
      </c>
      <c r="C628" t="s">
        <v>1733</v>
      </c>
      <c r="D628" t="s">
        <v>1732</v>
      </c>
      <c r="V628">
        <v>3.1657754010695189</v>
      </c>
      <c r="W628">
        <v>3.3381692700402725</v>
      </c>
      <c r="X628">
        <v>3.5979723460000002</v>
      </c>
      <c r="Y628">
        <v>3.5546685871000001</v>
      </c>
      <c r="Z628">
        <v>3.4</v>
      </c>
      <c r="AA628">
        <v>3.4</v>
      </c>
      <c r="AB628">
        <v>3.5</v>
      </c>
      <c r="AC628">
        <v>3.6</v>
      </c>
      <c r="AD628">
        <v>3.5784146087114199</v>
      </c>
    </row>
    <row r="629" spans="1:30" customFormat="1" hidden="1">
      <c r="A629" t="s">
        <v>133</v>
      </c>
      <c r="B629" t="s">
        <v>141</v>
      </c>
      <c r="C629" t="s">
        <v>1731</v>
      </c>
      <c r="D629" t="s">
        <v>1730</v>
      </c>
      <c r="V629">
        <v>2.7692251740634211</v>
      </c>
      <c r="W629">
        <v>2.8256551670291987</v>
      </c>
      <c r="X629">
        <v>3.2836947327999999</v>
      </c>
      <c r="Y629">
        <v>3.6003325613000001</v>
      </c>
      <c r="Z629">
        <v>3.4</v>
      </c>
      <c r="AA629">
        <v>3.4</v>
      </c>
      <c r="AB629">
        <v>3.7</v>
      </c>
      <c r="AC629">
        <v>3.7</v>
      </c>
      <c r="AD629">
        <v>3.9138168440308698</v>
      </c>
    </row>
    <row r="630" spans="1:30" customFormat="1" hidden="1">
      <c r="A630" t="s">
        <v>133</v>
      </c>
      <c r="B630" t="s">
        <v>141</v>
      </c>
      <c r="C630" t="s">
        <v>1729</v>
      </c>
      <c r="D630" t="s">
        <v>1728</v>
      </c>
      <c r="E630">
        <v>1800</v>
      </c>
      <c r="F630">
        <v>3700</v>
      </c>
      <c r="G630">
        <v>3700</v>
      </c>
      <c r="H630">
        <v>16800</v>
      </c>
      <c r="I630">
        <v>21200</v>
      </c>
      <c r="J630">
        <v>27100</v>
      </c>
      <c r="K630">
        <v>27800</v>
      </c>
      <c r="L630">
        <v>33500</v>
      </c>
      <c r="M630">
        <v>29700</v>
      </c>
      <c r="N630">
        <v>29000</v>
      </c>
      <c r="O630">
        <v>28999</v>
      </c>
      <c r="P630">
        <v>35658</v>
      </c>
      <c r="Q630">
        <v>42588</v>
      </c>
      <c r="R630">
        <v>41996</v>
      </c>
      <c r="S630">
        <v>50855</v>
      </c>
      <c r="T630">
        <v>54415</v>
      </c>
      <c r="U630">
        <v>50840</v>
      </c>
      <c r="V630">
        <v>60218</v>
      </c>
      <c r="W630">
        <v>74739</v>
      </c>
      <c r="X630">
        <v>83720</v>
      </c>
      <c r="Y630">
        <v>109176</v>
      </c>
      <c r="Z630">
        <v>135905.67293653599</v>
      </c>
      <c r="AA630">
        <v>135300.414088577</v>
      </c>
      <c r="AB630">
        <v>143345.714844097</v>
      </c>
      <c r="AC630">
        <v>144630.32787999199</v>
      </c>
    </row>
    <row r="631" spans="1:30" customFormat="1" hidden="1">
      <c r="A631" t="s">
        <v>133</v>
      </c>
      <c r="B631" t="s">
        <v>141</v>
      </c>
      <c r="C631" t="s">
        <v>1727</v>
      </c>
      <c r="D631" t="s">
        <v>1726</v>
      </c>
      <c r="K631">
        <v>82.900001525899995</v>
      </c>
      <c r="L631">
        <v>103.5999984741</v>
      </c>
      <c r="M631">
        <v>95.599998474100005</v>
      </c>
      <c r="N631">
        <v>98.5</v>
      </c>
      <c r="O631">
        <v>117.33199999999999</v>
      </c>
      <c r="P631">
        <v>135.363</v>
      </c>
      <c r="Q631">
        <v>151.91</v>
      </c>
      <c r="R631">
        <v>164.459</v>
      </c>
      <c r="S631">
        <v>216.52699999999999</v>
      </c>
      <c r="T631">
        <v>230.18600000000001</v>
      </c>
      <c r="U631">
        <v>216.012</v>
      </c>
      <c r="V631">
        <v>258.488</v>
      </c>
      <c r="W631">
        <v>295.75900000000001</v>
      </c>
      <c r="X631">
        <v>311.50200000000001</v>
      </c>
      <c r="Y631">
        <v>426.91573</v>
      </c>
      <c r="Z631">
        <v>475.38565957460401</v>
      </c>
      <c r="AA631">
        <v>503.550322720949</v>
      </c>
      <c r="AB631">
        <v>548.27130394517303</v>
      </c>
      <c r="AC631">
        <v>587.50272683784101</v>
      </c>
    </row>
    <row r="632" spans="1:30" customFormat="1" hidden="1">
      <c r="A632" t="s">
        <v>133</v>
      </c>
      <c r="B632" t="s">
        <v>141</v>
      </c>
      <c r="C632" t="s">
        <v>1725</v>
      </c>
      <c r="D632" t="s">
        <v>1724</v>
      </c>
      <c r="E632">
        <v>89000</v>
      </c>
      <c r="F632">
        <v>198000</v>
      </c>
      <c r="G632">
        <v>204200</v>
      </c>
      <c r="H632">
        <v>1200000</v>
      </c>
      <c r="I632">
        <v>1670000</v>
      </c>
      <c r="J632">
        <v>2290000</v>
      </c>
      <c r="K632">
        <v>2107500</v>
      </c>
      <c r="L632">
        <v>2527300</v>
      </c>
      <c r="M632">
        <v>2303500</v>
      </c>
      <c r="N632">
        <v>2600000</v>
      </c>
      <c r="O632">
        <v>2877894</v>
      </c>
      <c r="P632">
        <v>3427176</v>
      </c>
      <c r="Q632">
        <v>4038133</v>
      </c>
      <c r="R632">
        <v>3969320</v>
      </c>
      <c r="S632">
        <v>5049706</v>
      </c>
      <c r="T632">
        <v>5453683</v>
      </c>
      <c r="U632">
        <v>5283831</v>
      </c>
      <c r="V632">
        <v>7194443</v>
      </c>
      <c r="W632">
        <v>9991145</v>
      </c>
      <c r="X632">
        <v>11073604</v>
      </c>
      <c r="Y632">
        <v>14377619</v>
      </c>
      <c r="Z632">
        <v>16544477.830169899</v>
      </c>
      <c r="AA632">
        <v>16976051.381216299</v>
      </c>
      <c r="AB632">
        <v>21122578.688735399</v>
      </c>
      <c r="AC632">
        <v>24703605.197298702</v>
      </c>
    </row>
    <row r="633" spans="1:30" customFormat="1" hidden="1">
      <c r="A633" t="s">
        <v>133</v>
      </c>
      <c r="B633" t="s">
        <v>141</v>
      </c>
      <c r="C633" t="s">
        <v>1723</v>
      </c>
      <c r="D633" t="s">
        <v>1722</v>
      </c>
      <c r="E633">
        <v>847.02200000000005</v>
      </c>
      <c r="F633">
        <v>1103.309</v>
      </c>
      <c r="G633">
        <v>1076.8789999999999</v>
      </c>
      <c r="H633">
        <v>978.13199999999995</v>
      </c>
      <c r="I633">
        <v>1370</v>
      </c>
      <c r="J633">
        <v>1750.5509999999999</v>
      </c>
      <c r="K633">
        <v>1683.6</v>
      </c>
      <c r="L633">
        <v>1527</v>
      </c>
      <c r="M633">
        <v>1323</v>
      </c>
      <c r="N633">
        <v>1398</v>
      </c>
      <c r="O633">
        <v>1902</v>
      </c>
      <c r="Q633">
        <v>2000</v>
      </c>
      <c r="R633">
        <v>2875</v>
      </c>
      <c r="S633">
        <v>2682</v>
      </c>
      <c r="T633">
        <v>2928</v>
      </c>
      <c r="U633">
        <v>3447</v>
      </c>
      <c r="V633">
        <v>3881</v>
      </c>
      <c r="W633">
        <v>3910</v>
      </c>
      <c r="X633">
        <v>3807</v>
      </c>
      <c r="Y633">
        <v>3901</v>
      </c>
      <c r="Z633">
        <v>4101</v>
      </c>
      <c r="AA633">
        <v>3959</v>
      </c>
      <c r="AB633">
        <v>3959</v>
      </c>
      <c r="AC633">
        <v>3959</v>
      </c>
    </row>
    <row r="634" spans="1:30" customFormat="1" hidden="1">
      <c r="A634" t="s">
        <v>133</v>
      </c>
      <c r="B634" t="s">
        <v>141</v>
      </c>
      <c r="C634" t="s">
        <v>1721</v>
      </c>
      <c r="D634" t="s">
        <v>1720</v>
      </c>
      <c r="E634">
        <v>1912.9570000000001</v>
      </c>
      <c r="F634">
        <v>1767.069</v>
      </c>
      <c r="G634">
        <v>1751.6690000000001</v>
      </c>
      <c r="H634">
        <v>1725.163</v>
      </c>
      <c r="I634">
        <v>1796</v>
      </c>
      <c r="J634">
        <v>2133.1999999999998</v>
      </c>
      <c r="K634">
        <v>2260.6999999999998</v>
      </c>
      <c r="L634">
        <v>2484</v>
      </c>
      <c r="M634">
        <v>2542</v>
      </c>
      <c r="N634">
        <v>2722</v>
      </c>
      <c r="O634">
        <v>3200</v>
      </c>
      <c r="Q634">
        <v>3426</v>
      </c>
      <c r="R634">
        <v>4041</v>
      </c>
      <c r="S634">
        <v>4376</v>
      </c>
      <c r="T634">
        <v>4558</v>
      </c>
      <c r="U634">
        <v>4333</v>
      </c>
      <c r="V634">
        <v>4659</v>
      </c>
      <c r="W634">
        <v>4659</v>
      </c>
      <c r="X634">
        <v>4129</v>
      </c>
      <c r="Y634">
        <v>4378</v>
      </c>
      <c r="Z634">
        <v>4571</v>
      </c>
      <c r="AA634">
        <v>4558</v>
      </c>
      <c r="AB634">
        <v>4558</v>
      </c>
      <c r="AC634">
        <v>4558</v>
      </c>
    </row>
    <row r="635" spans="1:30" customFormat="1" hidden="1">
      <c r="A635" t="s">
        <v>133</v>
      </c>
      <c r="B635" t="s">
        <v>141</v>
      </c>
      <c r="C635" t="s">
        <v>1719</v>
      </c>
      <c r="D635" t="s">
        <v>1718</v>
      </c>
      <c r="E635">
        <v>2831.7</v>
      </c>
      <c r="F635">
        <v>2831.7</v>
      </c>
      <c r="G635">
        <v>2831.7</v>
      </c>
      <c r="H635">
        <v>2831.7</v>
      </c>
      <c r="I635">
        <v>2831.7</v>
      </c>
      <c r="J635">
        <v>2831.7</v>
      </c>
      <c r="K635">
        <v>2831.7</v>
      </c>
      <c r="L635">
        <v>2831.7</v>
      </c>
      <c r="M635">
        <v>2832</v>
      </c>
      <c r="N635">
        <v>2832</v>
      </c>
      <c r="O635">
        <v>3142</v>
      </c>
      <c r="Q635">
        <v>2545</v>
      </c>
      <c r="R635">
        <v>2652</v>
      </c>
      <c r="S635">
        <v>2600</v>
      </c>
      <c r="T635">
        <v>2671</v>
      </c>
      <c r="U635">
        <v>3147</v>
      </c>
      <c r="V635">
        <v>3147</v>
      </c>
      <c r="W635">
        <v>3147</v>
      </c>
      <c r="X635">
        <v>2347</v>
      </c>
      <c r="Y635">
        <v>2347</v>
      </c>
      <c r="Z635">
        <v>2347</v>
      </c>
      <c r="AA635">
        <v>2347</v>
      </c>
      <c r="AB635">
        <v>2347</v>
      </c>
      <c r="AC635">
        <v>2347</v>
      </c>
    </row>
    <row r="636" spans="1:30" customFormat="1" hidden="1">
      <c r="A636" t="s">
        <v>133</v>
      </c>
      <c r="B636" t="s">
        <v>141</v>
      </c>
      <c r="C636" t="s">
        <v>1717</v>
      </c>
      <c r="D636" t="s">
        <v>1716</v>
      </c>
      <c r="S636">
        <v>12.86</v>
      </c>
      <c r="T636">
        <v>14.3</v>
      </c>
      <c r="U636">
        <v>15.14</v>
      </c>
      <c r="V636">
        <v>17.59</v>
      </c>
      <c r="W636">
        <v>18.73</v>
      </c>
      <c r="X636">
        <v>26.39</v>
      </c>
      <c r="Y636">
        <v>31.36</v>
      </c>
      <c r="Z636">
        <v>49.71</v>
      </c>
      <c r="AA636">
        <v>48.71</v>
      </c>
      <c r="AB636">
        <v>43.26</v>
      </c>
      <c r="AC636">
        <v>46.0844420062</v>
      </c>
      <c r="AD636">
        <v>46.360667631299997</v>
      </c>
    </row>
    <row r="637" spans="1:30" customFormat="1" hidden="1">
      <c r="A637" t="s">
        <v>133</v>
      </c>
      <c r="B637" t="s">
        <v>141</v>
      </c>
      <c r="C637" t="s">
        <v>1715</v>
      </c>
      <c r="D637" t="s">
        <v>1714</v>
      </c>
      <c r="O637">
        <v>1189796</v>
      </c>
      <c r="P637">
        <v>1290555</v>
      </c>
      <c r="Q637">
        <v>1771990</v>
      </c>
      <c r="R637">
        <v>1904939</v>
      </c>
      <c r="S637">
        <v>2273056</v>
      </c>
      <c r="T637">
        <v>2537487</v>
      </c>
      <c r="U637">
        <v>2999646</v>
      </c>
      <c r="V637">
        <v>4009066</v>
      </c>
      <c r="W637">
        <v>4393699</v>
      </c>
      <c r="X637">
        <v>4936598</v>
      </c>
      <c r="Y637">
        <v>5983583</v>
      </c>
      <c r="Z637">
        <v>6929645.409</v>
      </c>
      <c r="AA637">
        <v>7547720.4984499998</v>
      </c>
      <c r="AB637">
        <v>9137310.4178275503</v>
      </c>
      <c r="AC637">
        <v>9531076.4491367508</v>
      </c>
    </row>
    <row r="638" spans="1:30" customFormat="1" hidden="1">
      <c r="A638" t="s">
        <v>133</v>
      </c>
      <c r="B638" t="s">
        <v>141</v>
      </c>
      <c r="C638" t="s">
        <v>1713</v>
      </c>
      <c r="D638" t="s">
        <v>1712</v>
      </c>
      <c r="E638">
        <v>0</v>
      </c>
      <c r="F638">
        <v>0</v>
      </c>
      <c r="G638">
        <v>800</v>
      </c>
      <c r="H638">
        <v>4060</v>
      </c>
      <c r="I638">
        <v>12500</v>
      </c>
      <c r="J638">
        <v>23500</v>
      </c>
      <c r="K638">
        <v>68910</v>
      </c>
      <c r="L638">
        <v>160457</v>
      </c>
      <c r="M638">
        <v>222700</v>
      </c>
      <c r="N638">
        <v>328671</v>
      </c>
      <c r="O638">
        <v>788559</v>
      </c>
      <c r="P638">
        <v>1251195</v>
      </c>
      <c r="Q638">
        <v>1902388</v>
      </c>
      <c r="R638">
        <v>2742000</v>
      </c>
      <c r="S638">
        <v>4960000</v>
      </c>
      <c r="T638">
        <v>9593200</v>
      </c>
      <c r="U638">
        <v>18892480</v>
      </c>
      <c r="V638">
        <v>45024048</v>
      </c>
      <c r="W638">
        <v>74872310</v>
      </c>
      <c r="X638">
        <v>98223980</v>
      </c>
      <c r="Y638">
        <v>111570201</v>
      </c>
      <c r="Z638">
        <v>127318045</v>
      </c>
      <c r="AA638">
        <v>131673724</v>
      </c>
      <c r="AB638">
        <v>123735557</v>
      </c>
      <c r="AC638">
        <v>136148124</v>
      </c>
    </row>
    <row r="639" spans="1:30" customFormat="1" hidden="1">
      <c r="A639" t="s">
        <v>133</v>
      </c>
      <c r="B639" t="s">
        <v>141</v>
      </c>
      <c r="C639" t="s">
        <v>1711</v>
      </c>
      <c r="D639" t="s">
        <v>1710</v>
      </c>
      <c r="E639">
        <v>0</v>
      </c>
      <c r="F639">
        <v>0</v>
      </c>
      <c r="G639">
        <v>1.11266887844841E-3</v>
      </c>
      <c r="H639">
        <v>5.53412030523263E-3</v>
      </c>
      <c r="I639">
        <v>1.6722952781137401E-2</v>
      </c>
      <c r="J639">
        <v>3.09129001676571E-2</v>
      </c>
      <c r="K639">
        <v>8.9299977206540398E-2</v>
      </c>
      <c r="L639">
        <v>0.20518993697817101</v>
      </c>
      <c r="M639">
        <v>0.28139744066563699</v>
      </c>
      <c r="N639">
        <v>0.41069746493834303</v>
      </c>
      <c r="O639">
        <v>0.97487906686241599</v>
      </c>
      <c r="P639">
        <v>1.5309113677083701</v>
      </c>
      <c r="Q639">
        <v>2.30459287760497</v>
      </c>
      <c r="R639">
        <v>3.2896396326952999</v>
      </c>
      <c r="S639">
        <v>5.8941908839184096</v>
      </c>
      <c r="T639">
        <v>11.2930459972078</v>
      </c>
      <c r="U639">
        <v>22.032656881167298</v>
      </c>
      <c r="V639">
        <v>52.018928797330098</v>
      </c>
      <c r="W639">
        <v>85.696455305881599</v>
      </c>
      <c r="X639">
        <v>111.36506047727001</v>
      </c>
      <c r="Y639">
        <v>125.293051519518</v>
      </c>
      <c r="Z639">
        <v>141.59987021369599</v>
      </c>
      <c r="AA639">
        <v>145.021872109481</v>
      </c>
      <c r="AB639">
        <v>134.96500584267599</v>
      </c>
      <c r="AC639">
        <v>147.11088766419999</v>
      </c>
    </row>
    <row r="640" spans="1:30" customFormat="1" hidden="1">
      <c r="A640" t="s">
        <v>133</v>
      </c>
      <c r="B640" t="s">
        <v>141</v>
      </c>
      <c r="C640" t="s">
        <v>1709</v>
      </c>
      <c r="D640" t="s">
        <v>1708</v>
      </c>
      <c r="E640">
        <v>98536</v>
      </c>
      <c r="F640">
        <v>137135</v>
      </c>
      <c r="G640">
        <v>152727</v>
      </c>
      <c r="H640">
        <v>260000</v>
      </c>
      <c r="I640">
        <v>442000</v>
      </c>
      <c r="J640">
        <v>775000</v>
      </c>
      <c r="K640">
        <v>1186367</v>
      </c>
      <c r="L640">
        <v>1332909</v>
      </c>
      <c r="M640">
        <v>1743567</v>
      </c>
      <c r="N640">
        <v>2105891</v>
      </c>
      <c r="O640">
        <v>2542718</v>
      </c>
      <c r="P640">
        <v>3049925</v>
      </c>
      <c r="Q640">
        <v>3929140</v>
      </c>
      <c r="R640">
        <v>4402000</v>
      </c>
      <c r="S640">
        <v>10124899</v>
      </c>
      <c r="U640">
        <v>8567520</v>
      </c>
      <c r="V640">
        <v>11165617</v>
      </c>
      <c r="W640">
        <v>14767629</v>
      </c>
      <c r="X640">
        <v>17427365</v>
      </c>
      <c r="Y640">
        <v>14374438</v>
      </c>
      <c r="Z640">
        <v>10174849</v>
      </c>
      <c r="AA640">
        <v>9556089</v>
      </c>
      <c r="AB640">
        <v>6725329</v>
      </c>
      <c r="AC640">
        <v>5562200</v>
      </c>
    </row>
    <row r="641" spans="1:30" customFormat="1" hidden="1">
      <c r="A641" t="s">
        <v>133</v>
      </c>
      <c r="B641" t="s">
        <v>141</v>
      </c>
      <c r="C641" t="s">
        <v>1707</v>
      </c>
      <c r="D641" t="s">
        <v>1706</v>
      </c>
      <c r="E641">
        <v>0.142992551590894</v>
      </c>
      <c r="F641">
        <v>0.19478624817468199</v>
      </c>
      <c r="G641">
        <v>0.21241822474848701</v>
      </c>
      <c r="H641">
        <v>0.35440179294593199</v>
      </c>
      <c r="I641">
        <v>0.59132361034101899</v>
      </c>
      <c r="J641">
        <v>1.0194679842525201</v>
      </c>
      <c r="K641">
        <v>1.53740452849502</v>
      </c>
      <c r="L641">
        <v>1.70450347262904</v>
      </c>
      <c r="M641">
        <v>2.2031220989181102</v>
      </c>
      <c r="N641">
        <v>2.6314584953843601</v>
      </c>
      <c r="O641">
        <v>3.14350930131324</v>
      </c>
      <c r="P641">
        <v>3.7317643158404099</v>
      </c>
      <c r="Q641">
        <v>4.7598429232694901</v>
      </c>
      <c r="R641">
        <v>5.2811793082146998</v>
      </c>
      <c r="S641">
        <v>12.0318724569344</v>
      </c>
      <c r="U641">
        <v>9.9915537019246905</v>
      </c>
      <c r="V641">
        <v>12.900293543158501</v>
      </c>
      <c r="W641">
        <v>16.902556613684599</v>
      </c>
      <c r="X641">
        <v>19.758917905632099</v>
      </c>
      <c r="Y641">
        <v>16.142457257902802</v>
      </c>
      <c r="Z641">
        <v>11.3162065742052</v>
      </c>
      <c r="AA641">
        <v>10.5248175165519</v>
      </c>
      <c r="AB641">
        <v>7.33567690473095</v>
      </c>
      <c r="AC641">
        <v>6.01007311247134</v>
      </c>
    </row>
    <row r="642" spans="1:30" customFormat="1" hidden="1">
      <c r="A642" t="s">
        <v>133</v>
      </c>
      <c r="B642" t="s">
        <v>141</v>
      </c>
      <c r="C642" t="s">
        <v>1705</v>
      </c>
      <c r="D642" t="s">
        <v>1704</v>
      </c>
      <c r="Q642">
        <v>1076</v>
      </c>
      <c r="R642">
        <v>9180</v>
      </c>
      <c r="S642">
        <v>52709</v>
      </c>
      <c r="T642">
        <v>210024</v>
      </c>
      <c r="U642">
        <v>516569</v>
      </c>
      <c r="V642">
        <v>1294111</v>
      </c>
      <c r="W642">
        <v>2048953</v>
      </c>
      <c r="X642">
        <v>3214179</v>
      </c>
      <c r="Y642">
        <v>3669321</v>
      </c>
      <c r="Z642">
        <v>3838206</v>
      </c>
      <c r="AA642">
        <v>4775368</v>
      </c>
      <c r="AB642">
        <v>5152576</v>
      </c>
      <c r="AC642">
        <v>6000527</v>
      </c>
    </row>
    <row r="643" spans="1:30" customFormat="1" hidden="1">
      <c r="A643" t="s">
        <v>133</v>
      </c>
      <c r="B643" t="s">
        <v>141</v>
      </c>
      <c r="C643" t="s">
        <v>1703</v>
      </c>
      <c r="D643" t="s">
        <v>1702</v>
      </c>
      <c r="Q643">
        <v>1.3034890549682499E-3</v>
      </c>
      <c r="R643">
        <v>1.1013454350161499E-2</v>
      </c>
      <c r="S643">
        <v>6.2636473246059601E-2</v>
      </c>
      <c r="T643">
        <v>0.247238741245629</v>
      </c>
      <c r="U643">
        <v>0.60242951335386796</v>
      </c>
      <c r="V643">
        <v>1.49516249549222</v>
      </c>
      <c r="W643">
        <v>2.3451661794373901</v>
      </c>
      <c r="X643">
        <v>3.6441940015031999</v>
      </c>
      <c r="Y643">
        <v>4.1206381361153097</v>
      </c>
      <c r="Z643">
        <v>4.2687544523121597</v>
      </c>
      <c r="AA643">
        <v>5.2594609336917504</v>
      </c>
      <c r="AB643">
        <v>5.6201908877723303</v>
      </c>
      <c r="AC643">
        <v>6.4836945782888602</v>
      </c>
    </row>
    <row r="644" spans="1:30" customFormat="1" hidden="1">
      <c r="A644" t="s">
        <v>133</v>
      </c>
      <c r="B644" t="s">
        <v>141</v>
      </c>
      <c r="C644" t="s">
        <v>1701</v>
      </c>
      <c r="D644" t="s">
        <v>1700</v>
      </c>
      <c r="P644">
        <v>6</v>
      </c>
      <c r="R644">
        <v>3</v>
      </c>
      <c r="S644">
        <v>10</v>
      </c>
      <c r="T644">
        <v>12</v>
      </c>
      <c r="U644">
        <v>12</v>
      </c>
      <c r="V644">
        <v>51</v>
      </c>
      <c r="W644">
        <v>96</v>
      </c>
      <c r="X644">
        <v>162</v>
      </c>
      <c r="Y644">
        <v>272</v>
      </c>
      <c r="Z644">
        <v>411</v>
      </c>
      <c r="AA644">
        <v>595</v>
      </c>
      <c r="AB644">
        <v>732</v>
      </c>
      <c r="AC644">
        <v>1076</v>
      </c>
      <c r="AD644">
        <v>1353</v>
      </c>
    </row>
    <row r="645" spans="1:30" customFormat="1" hidden="1">
      <c r="A645" t="s">
        <v>133</v>
      </c>
      <c r="B645" t="s">
        <v>141</v>
      </c>
      <c r="C645" t="s">
        <v>1699</v>
      </c>
      <c r="D645" t="s">
        <v>1698</v>
      </c>
      <c r="P645">
        <v>7.6315973569234488E-2</v>
      </c>
      <c r="R645">
        <v>3.7282178869952304E-2</v>
      </c>
      <c r="S645">
        <v>0.1227952119690949</v>
      </c>
      <c r="T645">
        <v>0.1456450315018066</v>
      </c>
      <c r="U645">
        <v>0.14403825656094257</v>
      </c>
      <c r="V645">
        <v>0.60556766031216425</v>
      </c>
      <c r="W645">
        <v>1.1278367738229085</v>
      </c>
      <c r="X645">
        <v>1.8831734960767219</v>
      </c>
      <c r="Y645">
        <v>3.1288643487763492</v>
      </c>
      <c r="Z645">
        <v>4.6778806810356901</v>
      </c>
      <c r="AA645">
        <v>6.6997563315512352</v>
      </c>
      <c r="AB645">
        <v>8.1551256412970208</v>
      </c>
      <c r="AC645">
        <v>11.859506728286137</v>
      </c>
      <c r="AD645">
        <v>14.752382406175721</v>
      </c>
    </row>
    <row r="646" spans="1:30" customFormat="1" hidden="1">
      <c r="A646" t="s">
        <v>133</v>
      </c>
      <c r="B646" t="s">
        <v>141</v>
      </c>
      <c r="C646" t="s">
        <v>1697</v>
      </c>
      <c r="D646" t="s">
        <v>1696</v>
      </c>
      <c r="E646">
        <v>0</v>
      </c>
      <c r="K646">
        <v>1.3481327390908E-4</v>
      </c>
      <c r="L646">
        <v>3.9819623476789901E-3</v>
      </c>
      <c r="M646">
        <v>1.3078542914825599E-2</v>
      </c>
      <c r="N646">
        <v>0.12892666296861999</v>
      </c>
      <c r="O646">
        <v>0.25424827575493403</v>
      </c>
      <c r="P646">
        <v>1.26565123612317</v>
      </c>
      <c r="Q646">
        <v>1.8549992359258101</v>
      </c>
      <c r="R646">
        <v>3.7802808137064101</v>
      </c>
      <c r="S646">
        <v>7.6424085284236298</v>
      </c>
      <c r="T646">
        <v>12.739929290703101</v>
      </c>
      <c r="U646">
        <v>17.254561718666199</v>
      </c>
      <c r="V646">
        <v>20.755444767975298</v>
      </c>
      <c r="W646">
        <v>23.92</v>
      </c>
      <c r="X646">
        <v>26.55</v>
      </c>
      <c r="Y646">
        <v>30.65</v>
      </c>
      <c r="Z646">
        <v>35.07</v>
      </c>
      <c r="AA646">
        <v>39.49</v>
      </c>
      <c r="AB646">
        <v>43.9</v>
      </c>
      <c r="AC646">
        <v>48.31</v>
      </c>
    </row>
    <row r="647" spans="1:30" customFormat="1" hidden="1">
      <c r="A647" t="s">
        <v>133</v>
      </c>
      <c r="B647" t="s">
        <v>141</v>
      </c>
      <c r="C647" t="s">
        <v>1695</v>
      </c>
      <c r="D647" t="s">
        <v>1694</v>
      </c>
      <c r="V647">
        <v>2.8</v>
      </c>
      <c r="Y647">
        <v>1.41</v>
      </c>
      <c r="AA647">
        <v>2</v>
      </c>
      <c r="AC647">
        <v>1</v>
      </c>
    </row>
    <row r="648" spans="1:30" customFormat="1" hidden="1">
      <c r="A648" t="s">
        <v>133</v>
      </c>
      <c r="B648" t="s">
        <v>141</v>
      </c>
      <c r="C648" t="s">
        <v>1693</v>
      </c>
      <c r="D648" t="s">
        <v>1692</v>
      </c>
      <c r="V648">
        <v>4</v>
      </c>
      <c r="Y648">
        <v>1.73</v>
      </c>
      <c r="AA648">
        <v>2</v>
      </c>
      <c r="AC648">
        <v>1</v>
      </c>
    </row>
    <row r="649" spans="1:30" customFormat="1" hidden="1">
      <c r="A649" t="s">
        <v>133</v>
      </c>
      <c r="B649" t="s">
        <v>141</v>
      </c>
      <c r="C649" t="s">
        <v>1691</v>
      </c>
      <c r="D649" t="s">
        <v>1690</v>
      </c>
      <c r="V649">
        <v>2.89</v>
      </c>
      <c r="Y649">
        <v>2.68</v>
      </c>
      <c r="AA649">
        <v>2.65</v>
      </c>
      <c r="AC649">
        <v>2.809177</v>
      </c>
    </row>
    <row r="650" spans="1:30" customFormat="1" hidden="1">
      <c r="A650" t="s">
        <v>133</v>
      </c>
      <c r="B650" t="s">
        <v>141</v>
      </c>
      <c r="C650" t="s">
        <v>1689</v>
      </c>
      <c r="D650" t="s">
        <v>1688</v>
      </c>
      <c r="V650">
        <v>2.5</v>
      </c>
      <c r="Y650">
        <v>2.56</v>
      </c>
      <c r="AA650">
        <v>2.68</v>
      </c>
      <c r="AC650">
        <v>3.1128629999999999</v>
      </c>
    </row>
    <row r="651" spans="1:30" customFormat="1" hidden="1">
      <c r="A651" t="s">
        <v>133</v>
      </c>
      <c r="B651" t="s">
        <v>141</v>
      </c>
      <c r="C651" t="s">
        <v>1687</v>
      </c>
      <c r="D651" t="s">
        <v>1686</v>
      </c>
      <c r="V651">
        <v>3</v>
      </c>
      <c r="Y651">
        <v>3.04</v>
      </c>
      <c r="AA651">
        <v>3.14</v>
      </c>
      <c r="AC651">
        <v>3.2173910000000001</v>
      </c>
    </row>
    <row r="652" spans="1:30" customFormat="1" hidden="1">
      <c r="A652" t="s">
        <v>133</v>
      </c>
      <c r="B652" t="s">
        <v>141</v>
      </c>
      <c r="C652" t="s">
        <v>1685</v>
      </c>
      <c r="D652" t="s">
        <v>1684</v>
      </c>
      <c r="V652">
        <v>2.8</v>
      </c>
      <c r="Y652">
        <v>2.89</v>
      </c>
      <c r="AA652">
        <v>2.68</v>
      </c>
      <c r="AC652">
        <v>3.092069</v>
      </c>
    </row>
    <row r="653" spans="1:30" customFormat="1" hidden="1">
      <c r="A653" t="s">
        <v>133</v>
      </c>
      <c r="B653" t="s">
        <v>141</v>
      </c>
      <c r="C653" t="s">
        <v>1683</v>
      </c>
      <c r="D653" t="s">
        <v>1682</v>
      </c>
      <c r="V653">
        <v>2.89</v>
      </c>
      <c r="Y653">
        <v>2.96</v>
      </c>
      <c r="AA653">
        <v>3</v>
      </c>
      <c r="AC653">
        <v>3.154763</v>
      </c>
    </row>
    <row r="654" spans="1:30" customFormat="1" hidden="1">
      <c r="A654" t="s">
        <v>133</v>
      </c>
      <c r="B654" t="s">
        <v>141</v>
      </c>
      <c r="C654" t="s">
        <v>1681</v>
      </c>
      <c r="D654" t="s">
        <v>1680</v>
      </c>
      <c r="V654">
        <v>3.22</v>
      </c>
      <c r="Y654">
        <v>3.44</v>
      </c>
      <c r="AA654">
        <v>3.64</v>
      </c>
      <c r="AC654">
        <v>3.490345</v>
      </c>
    </row>
    <row r="655" spans="1:30" customFormat="1" hidden="1">
      <c r="A655" t="s">
        <v>133</v>
      </c>
      <c r="B655" t="s">
        <v>141</v>
      </c>
      <c r="C655" t="s">
        <v>1679</v>
      </c>
      <c r="D655" t="s">
        <v>1678</v>
      </c>
      <c r="V655">
        <v>2.9</v>
      </c>
      <c r="Y655">
        <v>3.1</v>
      </c>
      <c r="AA655">
        <v>3.16</v>
      </c>
      <c r="AC655">
        <v>3.192069</v>
      </c>
    </row>
    <row r="656" spans="1:30" customFormat="1" hidden="1">
      <c r="A656" t="s">
        <v>133</v>
      </c>
      <c r="B656" t="s">
        <v>141</v>
      </c>
      <c r="C656" t="s">
        <v>1677</v>
      </c>
      <c r="D656" t="s">
        <v>1676</v>
      </c>
      <c r="E656">
        <v>116000000</v>
      </c>
      <c r="J656">
        <v>281000000</v>
      </c>
      <c r="K656">
        <v>212000000</v>
      </c>
      <c r="L656">
        <v>110000000</v>
      </c>
      <c r="M656">
        <v>220000000</v>
      </c>
      <c r="N656">
        <v>163000000</v>
      </c>
      <c r="O656">
        <v>7000000</v>
      </c>
      <c r="P656">
        <v>85000000</v>
      </c>
      <c r="Q656">
        <v>66000000</v>
      </c>
      <c r="R656">
        <v>28000000</v>
      </c>
      <c r="S656">
        <v>304000000</v>
      </c>
      <c r="T656">
        <v>297000000</v>
      </c>
      <c r="U656">
        <v>41000000</v>
      </c>
      <c r="V656">
        <v>8000000</v>
      </c>
      <c r="W656">
        <v>204000000</v>
      </c>
      <c r="X656">
        <v>78000000</v>
      </c>
      <c r="Y656">
        <v>184000000</v>
      </c>
      <c r="Z656">
        <v>1039000000</v>
      </c>
      <c r="AA656">
        <v>766000000</v>
      </c>
      <c r="AB656">
        <v>362000000</v>
      </c>
      <c r="AC656">
        <v>1078000000</v>
      </c>
      <c r="AD656">
        <v>870000000</v>
      </c>
    </row>
    <row r="657" spans="1:30" customFormat="1" hidden="1">
      <c r="A657" t="s">
        <v>133</v>
      </c>
      <c r="B657" t="s">
        <v>141</v>
      </c>
      <c r="C657" t="s">
        <v>1675</v>
      </c>
      <c r="D657" t="s">
        <v>1674</v>
      </c>
      <c r="E657">
        <v>1050000</v>
      </c>
      <c r="F657">
        <v>1040000</v>
      </c>
      <c r="G657">
        <v>857000</v>
      </c>
      <c r="H657">
        <v>857000</v>
      </c>
      <c r="I657">
        <v>700000</v>
      </c>
      <c r="J657">
        <v>622000</v>
      </c>
      <c r="K657">
        <v>622000</v>
      </c>
      <c r="L657">
        <v>557000</v>
      </c>
      <c r="M657">
        <v>524000</v>
      </c>
      <c r="N657">
        <v>524000</v>
      </c>
      <c r="O657">
        <v>524000</v>
      </c>
      <c r="P657">
        <v>524000</v>
      </c>
      <c r="Q657">
        <v>524000</v>
      </c>
      <c r="R657">
        <v>524000</v>
      </c>
      <c r="T657">
        <v>495000</v>
      </c>
      <c r="U657">
        <v>495000</v>
      </c>
      <c r="V657">
        <v>495000</v>
      </c>
      <c r="W657">
        <v>495000</v>
      </c>
      <c r="X657">
        <v>495000</v>
      </c>
      <c r="Y657">
        <v>522000</v>
      </c>
      <c r="Z657">
        <v>522000</v>
      </c>
      <c r="AA657">
        <v>522000</v>
      </c>
      <c r="AB657">
        <v>522000</v>
      </c>
      <c r="AC657">
        <v>522000</v>
      </c>
    </row>
    <row r="658" spans="1:30" customFormat="1" hidden="1">
      <c r="A658" t="s">
        <v>133</v>
      </c>
      <c r="B658" t="s">
        <v>141</v>
      </c>
      <c r="C658" t="s">
        <v>1673</v>
      </c>
      <c r="D658" t="s">
        <v>1672</v>
      </c>
      <c r="E658">
        <v>3.2067867090113182</v>
      </c>
      <c r="F658">
        <v>3.1077361892950801</v>
      </c>
      <c r="G658">
        <v>2.5075503746242225</v>
      </c>
      <c r="H658">
        <v>2.4556521260732374</v>
      </c>
      <c r="I658">
        <v>1.9651029163699361</v>
      </c>
      <c r="J658">
        <v>1.7080981620396933</v>
      </c>
      <c r="K658">
        <v>1.6710706003955171</v>
      </c>
      <c r="L658">
        <v>1.4603828290022276</v>
      </c>
      <c r="M658">
        <v>1.3369484350980296</v>
      </c>
      <c r="N658">
        <v>1.299605624256633</v>
      </c>
      <c r="O658">
        <v>1.2694749940802248</v>
      </c>
      <c r="P658">
        <v>1.2358454423388006</v>
      </c>
      <c r="Q658">
        <v>1.2092192537427988</v>
      </c>
      <c r="R658">
        <v>1.1832593995676632</v>
      </c>
      <c r="T658">
        <v>1.0697191278465417</v>
      </c>
      <c r="U658">
        <v>1.0503116242761603</v>
      </c>
      <c r="V658">
        <v>1.0305048805647965</v>
      </c>
      <c r="W658">
        <v>1.0100672484409152</v>
      </c>
      <c r="X658">
        <v>0.99054527536318182</v>
      </c>
      <c r="Y658">
        <v>1.0257254094172163</v>
      </c>
      <c r="Z658">
        <v>1.0082804938982806</v>
      </c>
      <c r="AA658">
        <v>0.99135675547241742</v>
      </c>
      <c r="AB658">
        <v>0.97617856871763209</v>
      </c>
      <c r="AC658">
        <v>0.96298140814963418</v>
      </c>
    </row>
    <row r="659" spans="1:30" customFormat="1" hidden="1">
      <c r="A659" t="s">
        <v>133</v>
      </c>
      <c r="B659" t="s">
        <v>141</v>
      </c>
      <c r="C659" t="s">
        <v>1671</v>
      </c>
      <c r="D659" t="s">
        <v>1670</v>
      </c>
      <c r="E659">
        <v>3319000000000</v>
      </c>
      <c r="F659">
        <v>4292000000000</v>
      </c>
      <c r="G659">
        <v>3730000000000</v>
      </c>
      <c r="H659">
        <v>3168000000000</v>
      </c>
      <c r="I659">
        <v>4730000000000</v>
      </c>
      <c r="R659">
        <v>13058000000000</v>
      </c>
      <c r="S659">
        <v>14409000000000</v>
      </c>
      <c r="T659">
        <v>16278000000000</v>
      </c>
      <c r="U659">
        <v>20577000000000</v>
      </c>
      <c r="V659">
        <v>28735000000000</v>
      </c>
      <c r="W659">
        <v>34848000000000</v>
      </c>
      <c r="X659">
        <v>40981000000000</v>
      </c>
      <c r="Y659">
        <v>49739000000000</v>
      </c>
      <c r="Z659">
        <v>55100000000000</v>
      </c>
      <c r="AA659">
        <v>70000000000000</v>
      </c>
      <c r="AB659">
        <v>78024000000000</v>
      </c>
      <c r="AC659">
        <v>90000000000000</v>
      </c>
      <c r="AD659">
        <v>99000000000000</v>
      </c>
    </row>
    <row r="660" spans="1:30" customFormat="1" hidden="1">
      <c r="A660" t="s">
        <v>133</v>
      </c>
      <c r="B660" t="s">
        <v>141</v>
      </c>
      <c r="C660" t="s">
        <v>1669</v>
      </c>
      <c r="D660" t="s">
        <v>1668</v>
      </c>
      <c r="E660">
        <v>7.910857254978219</v>
      </c>
      <c r="F660">
        <v>5.5953172299727294</v>
      </c>
      <c r="G660">
        <v>3.3745884038377789</v>
      </c>
      <c r="H660">
        <v>2.2586946282345597</v>
      </c>
      <c r="I660">
        <v>2.6493552178159767</v>
      </c>
      <c r="R660">
        <v>1.9709474675634393</v>
      </c>
      <c r="S660">
        <v>1.8515044356952683</v>
      </c>
      <c r="T660">
        <v>1.7809608523404241</v>
      </c>
      <c r="U660">
        <v>1.9383645843636517</v>
      </c>
      <c r="V660">
        <v>2.3047573367640677</v>
      </c>
      <c r="W660">
        <v>2.1563729272725358</v>
      </c>
      <c r="X660">
        <v>2.2652099220185415</v>
      </c>
      <c r="Y660">
        <v>2.3050493366477776</v>
      </c>
      <c r="Z660">
        <v>1.9820992337441783</v>
      </c>
      <c r="AA660">
        <v>2.1568863681392143</v>
      </c>
      <c r="AB660">
        <v>2.1768497950205647</v>
      </c>
      <c r="AC660">
        <v>2.2855076468006956</v>
      </c>
    </row>
    <row r="661" spans="1:30" customFormat="1" hidden="1">
      <c r="A661" t="s">
        <v>133</v>
      </c>
      <c r="B661" t="s">
        <v>141</v>
      </c>
      <c r="C661" t="s">
        <v>1667</v>
      </c>
      <c r="D661" t="s">
        <v>1666</v>
      </c>
    </row>
    <row r="662" spans="1:30" customFormat="1" hidden="1">
      <c r="A662" t="s">
        <v>133</v>
      </c>
      <c r="B662" t="s">
        <v>141</v>
      </c>
      <c r="C662" t="s">
        <v>1665</v>
      </c>
      <c r="D662" t="s">
        <v>1664</v>
      </c>
      <c r="U662">
        <v>14000000</v>
      </c>
    </row>
    <row r="663" spans="1:30" customFormat="1" hidden="1">
      <c r="A663" t="s">
        <v>133</v>
      </c>
      <c r="B663" t="s">
        <v>141</v>
      </c>
      <c r="C663" t="s">
        <v>1663</v>
      </c>
      <c r="D663" t="s">
        <v>1662</v>
      </c>
      <c r="E663">
        <v>798574724.35855281</v>
      </c>
      <c r="F663">
        <v>777521542.40303135</v>
      </c>
      <c r="G663">
        <v>568727554.91973186</v>
      </c>
      <c r="H663">
        <v>965984246.24576592</v>
      </c>
      <c r="I663">
        <v>1344446752.4792821</v>
      </c>
      <c r="J663">
        <v>1697815782.3397083</v>
      </c>
      <c r="K663">
        <v>2059532748.0371518</v>
      </c>
      <c r="L663">
        <v>2182602638.2258544</v>
      </c>
      <c r="M663">
        <v>2074389491.9580946</v>
      </c>
      <c r="N663">
        <v>1946253349.2510512</v>
      </c>
      <c r="O663">
        <v>2000734073.7138705</v>
      </c>
      <c r="P663">
        <v>2068771101.5354509</v>
      </c>
      <c r="Q663">
        <v>2185280971.4388561</v>
      </c>
      <c r="R663">
        <v>2499744697.1437016</v>
      </c>
      <c r="S663">
        <v>2905563207.7988062</v>
      </c>
      <c r="T663">
        <v>3149773786.5652552</v>
      </c>
      <c r="U663">
        <v>3672194694.9685044</v>
      </c>
      <c r="V663">
        <v>4299687211.3690519</v>
      </c>
      <c r="W663">
        <v>5576162799.6135502</v>
      </c>
      <c r="X663">
        <v>6125900352.0846415</v>
      </c>
      <c r="Y663">
        <v>6947487184.0779123</v>
      </c>
      <c r="Z663">
        <v>8011945538.0977345</v>
      </c>
      <c r="AA663">
        <v>9235740349.52948</v>
      </c>
      <c r="AB663">
        <v>10540180970.615477</v>
      </c>
      <c r="AC663">
        <v>11665925855.872896</v>
      </c>
    </row>
    <row r="664" spans="1:30" customFormat="1" hidden="1">
      <c r="A664" t="s">
        <v>133</v>
      </c>
      <c r="B664" t="s">
        <v>141</v>
      </c>
      <c r="C664" t="s">
        <v>1661</v>
      </c>
      <c r="D664" t="s">
        <v>1660</v>
      </c>
      <c r="E664">
        <v>5177000067100</v>
      </c>
      <c r="F664">
        <v>6204000043000</v>
      </c>
      <c r="G664">
        <v>6370999926800</v>
      </c>
      <c r="H664">
        <v>10278999687200</v>
      </c>
      <c r="I664">
        <v>14737999921200</v>
      </c>
      <c r="J664">
        <v>18740999618600</v>
      </c>
      <c r="K664">
        <v>22722000191500</v>
      </c>
      <c r="L664">
        <v>25500000976900</v>
      </c>
      <c r="M664">
        <v>27522999779300</v>
      </c>
      <c r="N664">
        <v>27137000079400</v>
      </c>
      <c r="O664">
        <v>28345999818800</v>
      </c>
      <c r="P664">
        <v>30462999265300</v>
      </c>
      <c r="Q664">
        <v>33390000603100</v>
      </c>
      <c r="R664">
        <v>38769998692400</v>
      </c>
      <c r="S664">
        <v>45750998270000</v>
      </c>
      <c r="T664">
        <v>49952000000000</v>
      </c>
      <c r="U664">
        <v>58734000000000</v>
      </c>
      <c r="V664">
        <v>69247000000000</v>
      </c>
      <c r="W664">
        <v>90904000000000</v>
      </c>
      <c r="X664">
        <v>104539000000000</v>
      </c>
      <c r="Y664">
        <v>129313000000000</v>
      </c>
      <c r="Z664">
        <v>164323000000000</v>
      </c>
      <c r="AA664">
        <v>192362000000000</v>
      </c>
      <c r="AB664">
        <v>220642000000000</v>
      </c>
      <c r="AC664">
        <v>246711000000000</v>
      </c>
    </row>
    <row r="665" spans="1:30" customFormat="1" hidden="1">
      <c r="A665" t="s">
        <v>133</v>
      </c>
      <c r="B665" t="s">
        <v>141</v>
      </c>
      <c r="C665" t="s">
        <v>1659</v>
      </c>
      <c r="D665" t="s">
        <v>1658</v>
      </c>
      <c r="I665">
        <v>1811919040.5155904</v>
      </c>
      <c r="J665">
        <v>1964121249.5755508</v>
      </c>
      <c r="K665">
        <v>2110053376.2239416</v>
      </c>
      <c r="L665">
        <v>2194514452.8009324</v>
      </c>
      <c r="M665">
        <v>2265206260.5837274</v>
      </c>
      <c r="N665">
        <v>2135994191.1506927</v>
      </c>
      <c r="O665">
        <v>2243076622.0439048</v>
      </c>
      <c r="P665">
        <v>2391221777.9714432</v>
      </c>
      <c r="Q665">
        <v>2519941911.5054336</v>
      </c>
      <c r="R665">
        <v>2701035428.3764362</v>
      </c>
      <c r="S665">
        <v>2911020381.9752288</v>
      </c>
      <c r="T665">
        <v>3149773786.5652552</v>
      </c>
      <c r="U665">
        <v>3417417263.0583611</v>
      </c>
      <c r="V665">
        <v>3721698622.9099312</v>
      </c>
      <c r="W665">
        <v>4001604574.6495433</v>
      </c>
      <c r="X665">
        <v>4305609281.0961609</v>
      </c>
      <c r="Y665">
        <v>4834443480.3398514</v>
      </c>
      <c r="Z665">
        <v>5168708087.5929394</v>
      </c>
      <c r="AA665">
        <v>5551050570.355196</v>
      </c>
      <c r="AB665">
        <v>5954068932.2644911</v>
      </c>
      <c r="AC665">
        <v>6370853754.5321579</v>
      </c>
    </row>
    <row r="666" spans="1:30" customFormat="1" hidden="1">
      <c r="A666" t="s">
        <v>133</v>
      </c>
      <c r="B666" t="s">
        <v>141</v>
      </c>
      <c r="C666" t="s">
        <v>1657</v>
      </c>
      <c r="D666" t="s">
        <v>1656</v>
      </c>
      <c r="J666">
        <v>8.4000557230554023</v>
      </c>
      <c r="K666">
        <v>7.4298939884656789</v>
      </c>
      <c r="L666">
        <v>4.0027933666843438</v>
      </c>
      <c r="M666">
        <v>3.2212960681379172</v>
      </c>
      <c r="N666">
        <v>-5.704207677747533</v>
      </c>
      <c r="O666">
        <v>5.0132360535832987</v>
      </c>
      <c r="P666">
        <v>6.6045517336161197</v>
      </c>
      <c r="Q666">
        <v>5.3830278194935204</v>
      </c>
      <c r="R666">
        <v>7.1864163234943703</v>
      </c>
      <c r="S666">
        <v>7.7742391452085542</v>
      </c>
      <c r="T666">
        <v>8.2017084479506082</v>
      </c>
      <c r="U666">
        <v>8.4972285195428015</v>
      </c>
      <c r="V666">
        <v>8.9038398424680025</v>
      </c>
      <c r="W666">
        <v>7.5209193462515884</v>
      </c>
      <c r="X666">
        <v>7.5970701446242259</v>
      </c>
      <c r="Y666">
        <v>12.282447493913224</v>
      </c>
      <c r="Z666">
        <v>6.9142313611160375</v>
      </c>
      <c r="AA666">
        <v>7.3972543289886801</v>
      </c>
      <c r="AB666">
        <v>7.2602178056451692</v>
      </c>
      <c r="AC666">
        <v>6.9999999497680108</v>
      </c>
    </row>
    <row r="667" spans="1:30" customFormat="1" hidden="1">
      <c r="A667" t="s">
        <v>133</v>
      </c>
      <c r="B667" t="s">
        <v>141</v>
      </c>
      <c r="C667" t="s">
        <v>1655</v>
      </c>
      <c r="D667" t="s">
        <v>1654</v>
      </c>
      <c r="I667">
        <v>48465699896800</v>
      </c>
      <c r="J667">
        <v>52536845694700</v>
      </c>
      <c r="K667">
        <v>56440277634700</v>
      </c>
      <c r="L667">
        <v>58699465324000</v>
      </c>
      <c r="M667">
        <v>60590348892500</v>
      </c>
      <c r="N667">
        <v>57134149559000</v>
      </c>
      <c r="O667">
        <v>59998419343600</v>
      </c>
      <c r="P667">
        <v>63961045988500</v>
      </c>
      <c r="Q667">
        <v>67404086887700</v>
      </c>
      <c r="R667">
        <v>72248025190500</v>
      </c>
      <c r="S667">
        <v>77864759446500</v>
      </c>
      <c r="T667">
        <v>84251000000000</v>
      </c>
      <c r="U667">
        <v>91410000000000</v>
      </c>
      <c r="V667">
        <v>99549000000000</v>
      </c>
      <c r="W667">
        <v>107036000000000</v>
      </c>
      <c r="X667">
        <v>115167600000000</v>
      </c>
      <c r="Y667">
        <v>129313000000000</v>
      </c>
      <c r="Z667">
        <v>138254000000000</v>
      </c>
      <c r="AA667">
        <v>148481000000000</v>
      </c>
      <c r="AB667">
        <v>159261044000000</v>
      </c>
      <c r="AC667">
        <v>170409317000000</v>
      </c>
    </row>
    <row r="668" spans="1:30" customFormat="1" hidden="1">
      <c r="A668" t="s">
        <v>133</v>
      </c>
      <c r="B668" t="s">
        <v>141</v>
      </c>
      <c r="C668" t="s">
        <v>1653</v>
      </c>
      <c r="D668" t="s">
        <v>1652</v>
      </c>
      <c r="E668">
        <v>12.339412033697126</v>
      </c>
      <c r="F668">
        <v>8.0879189970525296</v>
      </c>
      <c r="G668">
        <v>5.7639416819921232</v>
      </c>
      <c r="H668">
        <v>7.3286367983280822</v>
      </c>
      <c r="I668">
        <v>8.2550099347574371</v>
      </c>
      <c r="J668">
        <v>8.1877042893743823</v>
      </c>
      <c r="K668">
        <v>8.3525711289179672</v>
      </c>
      <c r="L668">
        <v>8.1307813222529646</v>
      </c>
      <c r="M668">
        <v>7.6237406643302643</v>
      </c>
      <c r="N668">
        <v>6.7852341180716165</v>
      </c>
      <c r="O668">
        <v>5.9474701994519581</v>
      </c>
      <c r="P668">
        <v>5.8619779178172342</v>
      </c>
      <c r="Q668">
        <v>5.7586341746388996</v>
      </c>
      <c r="R668">
        <v>5.8518632822961889</v>
      </c>
      <c r="S668">
        <v>5.8788379647714306</v>
      </c>
      <c r="T668">
        <v>5.4652018980285577</v>
      </c>
      <c r="U668">
        <v>5.5327747241101584</v>
      </c>
      <c r="V668">
        <v>5.5541162797599233</v>
      </c>
      <c r="W668">
        <v>5.6250839239205295</v>
      </c>
      <c r="X668">
        <v>5.7783553363240596</v>
      </c>
      <c r="Y668">
        <v>5.9927389949523322</v>
      </c>
      <c r="Z668">
        <v>5.9111523119155098</v>
      </c>
      <c r="AA668">
        <v>5.9271853649713639</v>
      </c>
      <c r="AB668">
        <v>6.155855794023986</v>
      </c>
      <c r="AC668">
        <v>6.2651097449982931</v>
      </c>
    </row>
    <row r="669" spans="1:30" customFormat="1" hidden="1">
      <c r="A669" t="s">
        <v>133</v>
      </c>
      <c r="B669" t="s">
        <v>141</v>
      </c>
      <c r="C669" t="s">
        <v>1651</v>
      </c>
      <c r="D669" t="s">
        <v>1650</v>
      </c>
      <c r="E669">
        <v>5457826760.3476572</v>
      </c>
      <c r="F669">
        <v>7878985244.8059196</v>
      </c>
      <c r="G669">
        <v>7960846569.7155066</v>
      </c>
      <c r="H669">
        <v>10173424720.304745</v>
      </c>
      <c r="I669">
        <v>12331454689.537815</v>
      </c>
      <c r="J669">
        <v>15295742523.351557</v>
      </c>
      <c r="K669">
        <v>18373095603.973553</v>
      </c>
      <c r="L669">
        <v>19249271241.22253</v>
      </c>
      <c r="M669">
        <v>19218420263.981007</v>
      </c>
      <c r="N669">
        <v>19631073627.198563</v>
      </c>
      <c r="O669">
        <v>23523332929.011009</v>
      </c>
      <c r="P669">
        <v>23632511154.197773</v>
      </c>
      <c r="Q669">
        <v>26645277435.073135</v>
      </c>
      <c r="R669">
        <v>30541431076.987999</v>
      </c>
      <c r="S669">
        <v>36564884776.457512</v>
      </c>
      <c r="T669">
        <v>36939030093.472771</v>
      </c>
      <c r="U669">
        <v>41688419275.677193</v>
      </c>
      <c r="V669">
        <v>52989591822.478867</v>
      </c>
      <c r="W669">
        <v>70903832293.088379</v>
      </c>
      <c r="X669">
        <v>71481631596.695297</v>
      </c>
      <c r="Y669">
        <v>77124881914.427322</v>
      </c>
      <c r="Z669">
        <v>92805275539.682343</v>
      </c>
      <c r="AA669">
        <v>98674860764.355682</v>
      </c>
      <c r="AB669">
        <v>111312242148.69983</v>
      </c>
      <c r="AC669">
        <v>118476820597.69246</v>
      </c>
    </row>
    <row r="670" spans="1:30" customFormat="1" hidden="1">
      <c r="A670" t="s">
        <v>133</v>
      </c>
      <c r="B670" t="s">
        <v>141</v>
      </c>
      <c r="C670" t="s">
        <v>1649</v>
      </c>
      <c r="D670" t="s">
        <v>1648</v>
      </c>
      <c r="E670">
        <v>35381998256000</v>
      </c>
      <c r="F670">
        <v>62868000604200</v>
      </c>
      <c r="G670">
        <v>89178996998100</v>
      </c>
      <c r="H670">
        <v>108255005114400</v>
      </c>
      <c r="I670">
        <v>135179007950700</v>
      </c>
      <c r="J670">
        <v>168838991708100</v>
      </c>
      <c r="K670">
        <v>202703007383500</v>
      </c>
      <c r="L670">
        <v>224895006933000</v>
      </c>
      <c r="M670">
        <v>254990000062500</v>
      </c>
      <c r="N670">
        <v>273719989632900</v>
      </c>
      <c r="O670">
        <v>333273871677300</v>
      </c>
      <c r="P670">
        <v>347992665497500</v>
      </c>
      <c r="Q670">
        <v>407126516569200</v>
      </c>
      <c r="R670">
        <v>473684870407700</v>
      </c>
      <c r="S670">
        <v>575750675690100</v>
      </c>
      <c r="T670">
        <v>585813000000000</v>
      </c>
      <c r="U670">
        <v>666775000000000</v>
      </c>
      <c r="V670">
        <v>853404000000000</v>
      </c>
      <c r="W670">
        <v>1155892000000000</v>
      </c>
      <c r="X670">
        <v>1219840000000000</v>
      </c>
      <c r="Y670">
        <v>1435519000000000</v>
      </c>
      <c r="Z670">
        <v>1903413000000000</v>
      </c>
      <c r="AA670">
        <v>2055200000000000</v>
      </c>
      <c r="AB670">
        <v>2330145545000000</v>
      </c>
      <c r="AC670">
        <v>2505547802000000</v>
      </c>
    </row>
    <row r="671" spans="1:30" customFormat="1" hidden="1">
      <c r="A671" t="s">
        <v>133</v>
      </c>
      <c r="B671" t="s">
        <v>141</v>
      </c>
      <c r="C671" t="s">
        <v>1647</v>
      </c>
      <c r="D671" t="s">
        <v>1646</v>
      </c>
      <c r="H671">
        <v>20828007432.566017</v>
      </c>
      <c r="I671">
        <v>20828007432.566017</v>
      </c>
      <c r="J671">
        <v>22353547822.190933</v>
      </c>
      <c r="K671">
        <v>24185493818.753258</v>
      </c>
      <c r="L671">
        <v>25678663098.384914</v>
      </c>
      <c r="M671">
        <v>26801987188.816921</v>
      </c>
      <c r="N671">
        <v>27556514075.2467</v>
      </c>
      <c r="O671">
        <v>28616178056.500027</v>
      </c>
      <c r="P671">
        <v>29819217999.708157</v>
      </c>
      <c r="Q671">
        <v>32075788607.635441</v>
      </c>
      <c r="R671">
        <v>34393977314.947678</v>
      </c>
      <c r="S671">
        <v>35855693344.277512</v>
      </c>
      <c r="T671">
        <v>36939030093.472771</v>
      </c>
      <c r="U671">
        <v>38987783959.558052</v>
      </c>
      <c r="V671">
        <v>44239267214.317421</v>
      </c>
      <c r="W671">
        <v>47697821550.53904</v>
      </c>
      <c r="X671">
        <v>48632169053.529449</v>
      </c>
      <c r="Y671">
        <v>50531340866.102081</v>
      </c>
      <c r="Z671">
        <v>53398773637.168427</v>
      </c>
      <c r="AA671">
        <v>52933510230.202835</v>
      </c>
      <c r="AB671">
        <v>55570062288.535156</v>
      </c>
      <c r="AC671">
        <v>58992987696.058235</v>
      </c>
    </row>
    <row r="672" spans="1:30" customFormat="1" hidden="1">
      <c r="A672" t="s">
        <v>133</v>
      </c>
      <c r="B672" t="s">
        <v>141</v>
      </c>
      <c r="C672" t="s">
        <v>1645</v>
      </c>
      <c r="D672" t="s">
        <v>1644</v>
      </c>
      <c r="I672">
        <v>0</v>
      </c>
      <c r="J672">
        <v>7.3244663204778249</v>
      </c>
      <c r="K672">
        <v>8.195325463028766</v>
      </c>
      <c r="L672">
        <v>6.1738217578748191</v>
      </c>
      <c r="M672">
        <v>4.374542732727619</v>
      </c>
      <c r="N672">
        <v>2.8151900868925281</v>
      </c>
      <c r="O672">
        <v>3.845421007750744</v>
      </c>
      <c r="P672">
        <v>4.2040552754209131</v>
      </c>
      <c r="Q672">
        <v>7.5675043119821908</v>
      </c>
      <c r="R672">
        <v>7.2272227993185112</v>
      </c>
      <c r="S672">
        <v>4.2499185713382701</v>
      </c>
      <c r="T672">
        <v>3.0213800045457901</v>
      </c>
      <c r="U672">
        <v>5.5463120198364351</v>
      </c>
      <c r="V672">
        <v>13.469560773720104</v>
      </c>
      <c r="W672">
        <v>7.8178382102638011</v>
      </c>
      <c r="X672">
        <v>1.9588892587063071</v>
      </c>
      <c r="Y672">
        <v>3.9051760378654166</v>
      </c>
      <c r="Z672">
        <v>5.6745629977729379</v>
      </c>
      <c r="AA672">
        <v>-0.87129979824432269</v>
      </c>
      <c r="AB672">
        <v>4.9808751523679575</v>
      </c>
      <c r="AC672">
        <v>6.1596573164706996</v>
      </c>
    </row>
    <row r="673" spans="1:29" customFormat="1" hidden="1">
      <c r="A673" t="s">
        <v>133</v>
      </c>
      <c r="B673" t="s">
        <v>141</v>
      </c>
      <c r="C673" t="s">
        <v>1643</v>
      </c>
      <c r="D673" t="s">
        <v>1642</v>
      </c>
      <c r="H673">
        <v>591692203078800</v>
      </c>
      <c r="I673">
        <v>591692203078800</v>
      </c>
      <c r="J673">
        <v>635030499214200</v>
      </c>
      <c r="K673">
        <v>687073315414300</v>
      </c>
      <c r="L673">
        <v>729491997253900</v>
      </c>
      <c r="M673">
        <v>761403936405600</v>
      </c>
      <c r="N673">
        <v>782838904544500</v>
      </c>
      <c r="O673">
        <v>812942356236700</v>
      </c>
      <c r="P673">
        <v>847118902250200</v>
      </c>
      <c r="Q673">
        <v>911224661705600</v>
      </c>
      <c r="R673">
        <v>977080898209400</v>
      </c>
      <c r="S673">
        <v>1018606040759400</v>
      </c>
      <c r="T673">
        <v>1049382000000000</v>
      </c>
      <c r="U673">
        <v>1107584000000000</v>
      </c>
      <c r="V673">
        <v>1256770700000000</v>
      </c>
      <c r="W673">
        <v>1355023000000000</v>
      </c>
      <c r="X673">
        <v>1381566400000000</v>
      </c>
      <c r="Y673">
        <v>1435519000000000</v>
      </c>
      <c r="Z673">
        <v>1516978430000000</v>
      </c>
      <c r="AA673">
        <v>1503761000000000</v>
      </c>
      <c r="AB673">
        <v>1578661458000000</v>
      </c>
      <c r="AC673">
        <v>1675901594000000</v>
      </c>
    </row>
    <row r="674" spans="1:29" customFormat="1" hidden="1">
      <c r="A674" t="s">
        <v>133</v>
      </c>
      <c r="B674" t="s">
        <v>141</v>
      </c>
      <c r="C674" t="s">
        <v>1641</v>
      </c>
      <c r="D674" t="s">
        <v>1640</v>
      </c>
      <c r="E674">
        <v>84.333214100362852</v>
      </c>
      <c r="F674">
        <v>81.958622319342084</v>
      </c>
      <c r="G674">
        <v>80.681611028330394</v>
      </c>
      <c r="H674">
        <v>77.182764687941955</v>
      </c>
      <c r="I674">
        <v>75.716112062024195</v>
      </c>
      <c r="J674">
        <v>73.763607318472651</v>
      </c>
      <c r="K674">
        <v>74.513303095984952</v>
      </c>
      <c r="L674">
        <v>71.708707913198069</v>
      </c>
      <c r="M674">
        <v>70.631023073877287</v>
      </c>
      <c r="N674">
        <v>68.439923610614002</v>
      </c>
      <c r="O674">
        <v>69.926495192528009</v>
      </c>
      <c r="P674">
        <v>66.964034071075744</v>
      </c>
      <c r="Q674">
        <v>70.215412679549857</v>
      </c>
      <c r="R674">
        <v>71.497012999936601</v>
      </c>
      <c r="S674">
        <v>73.981881455671314</v>
      </c>
      <c r="T674">
        <v>64.093255915474927</v>
      </c>
      <c r="U674">
        <v>62.810567416973996</v>
      </c>
      <c r="V674">
        <v>68.449247615235862</v>
      </c>
      <c r="W674">
        <v>71.525890026713341</v>
      </c>
      <c r="X674">
        <v>67.426213886315551</v>
      </c>
      <c r="Y674">
        <v>66.526108661116652</v>
      </c>
      <c r="Z674">
        <v>68.471024479105409</v>
      </c>
      <c r="AA674">
        <v>63.326183768567326</v>
      </c>
      <c r="AB674">
        <v>65.010469240250856</v>
      </c>
      <c r="AC674">
        <v>63.627207343285278</v>
      </c>
    </row>
    <row r="675" spans="1:29" customFormat="1" hidden="1">
      <c r="A675" t="s">
        <v>133</v>
      </c>
      <c r="B675" t="s">
        <v>141</v>
      </c>
      <c r="C675" t="s">
        <v>1639</v>
      </c>
      <c r="D675" t="s">
        <v>1638</v>
      </c>
      <c r="E675">
        <v>5485129882.8923349</v>
      </c>
      <c r="F675">
        <v>7864823384.6903629</v>
      </c>
      <c r="G675">
        <v>7939779667.1351719</v>
      </c>
      <c r="H675">
        <v>10002857095.413534</v>
      </c>
      <c r="I675">
        <v>12159954378.229874</v>
      </c>
      <c r="J675">
        <v>15264307566.470554</v>
      </c>
      <c r="K675">
        <v>18355510670.379562</v>
      </c>
      <c r="L675">
        <v>19265447778.78978</v>
      </c>
      <c r="M675">
        <v>19288588712.790173</v>
      </c>
      <c r="N675">
        <v>19690816708.724438</v>
      </c>
      <c r="O675">
        <v>20716483581.941898</v>
      </c>
      <c r="P675">
        <v>21197994091.342216</v>
      </c>
      <c r="Q675">
        <v>22824504461.108021</v>
      </c>
      <c r="R675">
        <v>26206442822.873215</v>
      </c>
      <c r="S675">
        <v>29563444928.559635</v>
      </c>
      <c r="T675">
        <v>37743246438.641197</v>
      </c>
      <c r="U675">
        <v>43200150053.925629</v>
      </c>
      <c r="V675">
        <v>52724893473.350876</v>
      </c>
      <c r="W675">
        <v>70257847843.089142</v>
      </c>
      <c r="X675">
        <v>72613240486.192108</v>
      </c>
      <c r="Y675">
        <v>77166251035.333496</v>
      </c>
      <c r="Z675">
        <v>89926839673.813675</v>
      </c>
      <c r="AA675">
        <v>100502256577.68388</v>
      </c>
      <c r="AB675">
        <v>112077284580.85564</v>
      </c>
      <c r="AC675">
        <v>122533412142.99225</v>
      </c>
    </row>
    <row r="676" spans="1:29" customFormat="1" hidden="1">
      <c r="A676" t="s">
        <v>133</v>
      </c>
      <c r="B676" t="s">
        <v>141</v>
      </c>
      <c r="C676" t="s">
        <v>1637</v>
      </c>
      <c r="D676" t="s">
        <v>1636</v>
      </c>
      <c r="E676">
        <v>35558998933500</v>
      </c>
      <c r="F676">
        <v>62755000287200</v>
      </c>
      <c r="G676">
        <v>88943001337900</v>
      </c>
      <c r="H676">
        <v>106440001847300</v>
      </c>
      <c r="I676">
        <v>133298999263200</v>
      </c>
      <c r="J676">
        <v>168492003229700</v>
      </c>
      <c r="K676">
        <v>202508999852000</v>
      </c>
      <c r="L676">
        <v>225084002271200</v>
      </c>
      <c r="M676">
        <v>255920995041300</v>
      </c>
      <c r="N676">
        <v>274552999378900</v>
      </c>
      <c r="O676">
        <v>293506992046100</v>
      </c>
      <c r="P676">
        <v>312143995994100</v>
      </c>
      <c r="Q676">
        <v>348747015913500</v>
      </c>
      <c r="R676">
        <v>406451008831500</v>
      </c>
      <c r="S676">
        <v>465506003845100</v>
      </c>
      <c r="T676">
        <v>598567000000000</v>
      </c>
      <c r="U676">
        <v>690954000000000</v>
      </c>
      <c r="V676">
        <v>849141000000000</v>
      </c>
      <c r="W676">
        <v>1145361000000000</v>
      </c>
      <c r="X676">
        <v>1239151000000000</v>
      </c>
      <c r="Y676">
        <v>1436289000000000</v>
      </c>
      <c r="Z676">
        <v>1844377000000000</v>
      </c>
      <c r="AA676">
        <v>2093261000000000</v>
      </c>
      <c r="AB676">
        <v>2346160497000000</v>
      </c>
      <c r="AC676">
        <v>2591336600000000</v>
      </c>
    </row>
    <row r="677" spans="1:29" customFormat="1" hidden="1">
      <c r="A677" t="s">
        <v>133</v>
      </c>
      <c r="B677" t="s">
        <v>141</v>
      </c>
      <c r="C677" t="s">
        <v>1635</v>
      </c>
      <c r="D677" t="s">
        <v>1634</v>
      </c>
      <c r="I677">
        <v>19769954021.535477</v>
      </c>
      <c r="J677">
        <v>21196278775.971874</v>
      </c>
      <c r="K677">
        <v>23123307591.053711</v>
      </c>
      <c r="L677">
        <v>24490158784.75872</v>
      </c>
      <c r="M677">
        <v>25583669402.29274</v>
      </c>
      <c r="N677">
        <v>26247814329.09256</v>
      </c>
      <c r="O677">
        <v>27055229465.652618</v>
      </c>
      <c r="P677">
        <v>28265017354.869789</v>
      </c>
      <c r="Q677">
        <v>30421041205.008636</v>
      </c>
      <c r="R677">
        <v>32857969586.490955</v>
      </c>
      <c r="S677">
        <v>35189002595.547417</v>
      </c>
      <c r="T677">
        <v>37743246438.641197</v>
      </c>
      <c r="U677">
        <v>40561074445.714066</v>
      </c>
      <c r="V677">
        <v>44527789922.805611</v>
      </c>
      <c r="W677">
        <v>47942364423.513885</v>
      </c>
      <c r="X677">
        <v>49022032106.578239</v>
      </c>
      <c r="Y677">
        <v>53035110735.542114</v>
      </c>
      <c r="Z677">
        <v>55207931147.118225</v>
      </c>
      <c r="AA677">
        <v>57901653902.962303</v>
      </c>
      <c r="AB677">
        <v>60900968762.099899</v>
      </c>
      <c r="AC677">
        <v>64628104165.820206</v>
      </c>
    </row>
    <row r="678" spans="1:29" customFormat="1" hidden="1">
      <c r="A678" t="s">
        <v>133</v>
      </c>
      <c r="B678" t="s">
        <v>141</v>
      </c>
      <c r="C678" t="s">
        <v>1633</v>
      </c>
      <c r="D678" t="s">
        <v>1632</v>
      </c>
      <c r="J678">
        <v>7.2146083540846746</v>
      </c>
      <c r="K678">
        <v>9.0913543620039405</v>
      </c>
      <c r="L678">
        <v>5.9111404729738553</v>
      </c>
      <c r="M678">
        <v>4.4651021953134915</v>
      </c>
      <c r="N678">
        <v>2.5959721272051013</v>
      </c>
      <c r="O678">
        <v>3.0761233161617412</v>
      </c>
      <c r="P678">
        <v>4.4715491722331535</v>
      </c>
      <c r="Q678">
        <v>7.6278879403107283</v>
      </c>
      <c r="R678">
        <v>8.0106672387041584</v>
      </c>
      <c r="S678">
        <v>7.0942697871837765</v>
      </c>
      <c r="T678">
        <v>7.2586423447448851</v>
      </c>
      <c r="U678">
        <v>7.4657806970944733</v>
      </c>
      <c r="V678">
        <v>9.7796114410147084</v>
      </c>
      <c r="W678">
        <v>7.6684122581153389</v>
      </c>
      <c r="X678">
        <v>2.2520117562971507</v>
      </c>
      <c r="Y678">
        <v>8.1862755510401684</v>
      </c>
      <c r="Z678">
        <v>4.0969470628821938</v>
      </c>
      <c r="AA678">
        <v>4.8792314797412786</v>
      </c>
      <c r="AB678">
        <v>5.1800158664969445</v>
      </c>
      <c r="AC678">
        <v>6.1199936215789563</v>
      </c>
    </row>
    <row r="679" spans="1:29" customFormat="1" hidden="1">
      <c r="A679" t="s">
        <v>133</v>
      </c>
      <c r="B679" t="s">
        <v>141</v>
      </c>
      <c r="C679" t="s">
        <v>1631</v>
      </c>
      <c r="D679" t="s">
        <v>1630</v>
      </c>
      <c r="I679">
        <v>535406961498200</v>
      </c>
      <c r="J679">
        <v>574034476870800</v>
      </c>
      <c r="K679">
        <v>626221985323200</v>
      </c>
      <c r="L679">
        <v>663238846548300</v>
      </c>
      <c r="M679">
        <v>692853138845700</v>
      </c>
      <c r="N679">
        <v>710839413212600</v>
      </c>
      <c r="O679">
        <v>732705710142900</v>
      </c>
      <c r="P679">
        <v>765469006259700</v>
      </c>
      <c r="Q679">
        <v>823858124275000</v>
      </c>
      <c r="R679">
        <v>889854657129700</v>
      </c>
      <c r="S679">
        <v>952983347220300</v>
      </c>
      <c r="T679">
        <v>1022157000000000</v>
      </c>
      <c r="U679">
        <v>1098469000000000</v>
      </c>
      <c r="V679">
        <v>1205895000000000</v>
      </c>
      <c r="W679">
        <v>1298368000000000</v>
      </c>
      <c r="X679">
        <v>1327607400000000</v>
      </c>
      <c r="Y679">
        <v>1436289000000000</v>
      </c>
      <c r="Z679">
        <v>1495133000000000</v>
      </c>
      <c r="AA679">
        <v>1568084000000000</v>
      </c>
      <c r="AB679">
        <v>1649311000000000</v>
      </c>
      <c r="AC679">
        <v>1750248728000000</v>
      </c>
    </row>
    <row r="680" spans="1:29" customFormat="1" hidden="1">
      <c r="A680" t="s">
        <v>133</v>
      </c>
      <c r="B680" t="s">
        <v>141</v>
      </c>
      <c r="C680" t="s">
        <v>1629</v>
      </c>
      <c r="D680" t="s">
        <v>1628</v>
      </c>
      <c r="I680">
        <v>279.14004365065023</v>
      </c>
      <c r="J680">
        <v>294.41116147497934</v>
      </c>
      <c r="K680">
        <v>316.07915052283266</v>
      </c>
      <c r="L680">
        <v>329.5812203814009</v>
      </c>
      <c r="M680">
        <v>339.05279482684335</v>
      </c>
      <c r="N680">
        <v>342.67552426008638</v>
      </c>
      <c r="O680">
        <v>348.51108856979141</v>
      </c>
      <c r="P680">
        <v>359.51205289803283</v>
      </c>
      <c r="Q680">
        <v>382.47323225349282</v>
      </c>
      <c r="R680">
        <v>408.33889980900284</v>
      </c>
      <c r="S680">
        <v>432.10410327012755</v>
      </c>
      <c r="T680">
        <v>458.09302637802892</v>
      </c>
      <c r="U680">
        <v>486.86220394993791</v>
      </c>
      <c r="V680">
        <v>528.71744240048929</v>
      </c>
      <c r="W680">
        <v>563.24126688393835</v>
      </c>
      <c r="X680">
        <v>569.85797275882874</v>
      </c>
      <c r="Y680">
        <v>610.07230593324834</v>
      </c>
      <c r="Z680">
        <v>628.36037604149112</v>
      </c>
      <c r="AA680">
        <v>651.97810477926055</v>
      </c>
      <c r="AB680">
        <v>678.49050810331937</v>
      </c>
      <c r="AC680">
        <v>712.32103735215799</v>
      </c>
    </row>
    <row r="681" spans="1:29" customFormat="1" hidden="1">
      <c r="A681" t="s">
        <v>133</v>
      </c>
      <c r="B681" t="s">
        <v>141</v>
      </c>
      <c r="C681" t="s">
        <v>1627</v>
      </c>
      <c r="D681" t="s">
        <v>1626</v>
      </c>
      <c r="J681">
        <v>5.4707728868313978</v>
      </c>
      <c r="K681">
        <v>7.3597715994523583</v>
      </c>
      <c r="L681">
        <v>4.2717369482403882</v>
      </c>
      <c r="M681">
        <v>2.8738210370365209</v>
      </c>
      <c r="N681">
        <v>1.0684853475675311</v>
      </c>
      <c r="O681">
        <v>1.7029416741406749</v>
      </c>
      <c r="P681">
        <v>3.1565607778469342</v>
      </c>
      <c r="Q681">
        <v>6.3867620488296666</v>
      </c>
      <c r="R681">
        <v>6.7627392910902984</v>
      </c>
      <c r="S681">
        <v>5.8199704882980114</v>
      </c>
      <c r="T681">
        <v>6.0145050489498715</v>
      </c>
      <c r="U681">
        <v>6.2802042195176284</v>
      </c>
      <c r="V681">
        <v>8.5969373081290001</v>
      </c>
      <c r="W681">
        <v>6.5297305734237909</v>
      </c>
      <c r="X681">
        <v>1.1747551651349255</v>
      </c>
      <c r="Y681">
        <v>7.0569045440799414</v>
      </c>
      <c r="Z681">
        <v>2.9976889510280103</v>
      </c>
      <c r="AA681">
        <v>3.7586279527291424</v>
      </c>
      <c r="AB681">
        <v>4.0664560864409793</v>
      </c>
      <c r="AC681">
        <v>4.9861462827844036</v>
      </c>
    </row>
    <row r="682" spans="1:29" customFormat="1" hidden="1">
      <c r="A682" t="s">
        <v>133</v>
      </c>
      <c r="B682" t="s">
        <v>141</v>
      </c>
      <c r="C682" t="s">
        <v>1625</v>
      </c>
      <c r="D682" t="s">
        <v>1624</v>
      </c>
      <c r="J682">
        <v>44194880532.789764</v>
      </c>
      <c r="K682">
        <v>51738257321.682137</v>
      </c>
      <c r="L682">
        <v>57020093115.60714</v>
      </c>
      <c r="M682">
        <v>61378461153.578285</v>
      </c>
      <c r="N682">
        <v>64627032499.167183</v>
      </c>
      <c r="O682">
        <v>72664443892.422928</v>
      </c>
      <c r="P682">
        <v>79806889158.438019</v>
      </c>
      <c r="Q682">
        <v>87237572710.542542</v>
      </c>
      <c r="R682">
        <v>100736427828.95383</v>
      </c>
      <c r="S682">
        <v>109931895873.19351</v>
      </c>
      <c r="T682">
        <v>134973131751.14474</v>
      </c>
      <c r="U682">
        <v>149770317515.724</v>
      </c>
      <c r="V682">
        <v>174794737839.38831</v>
      </c>
      <c r="W682">
        <v>198854873138.76471</v>
      </c>
      <c r="X682">
        <v>200247012126.72864</v>
      </c>
      <c r="Y682">
        <v>216707416600.99243</v>
      </c>
      <c r="Z682">
        <v>241886354595.92822</v>
      </c>
      <c r="AA682">
        <v>256849439732.68042</v>
      </c>
      <c r="AB682">
        <v>274032989528.79556</v>
      </c>
      <c r="AC682">
        <v>295505622709.43927</v>
      </c>
    </row>
    <row r="683" spans="1:29" customFormat="1" hidden="1">
      <c r="A683" t="s">
        <v>133</v>
      </c>
      <c r="B683" t="s">
        <v>141</v>
      </c>
      <c r="C683" t="s">
        <v>1623</v>
      </c>
      <c r="D683" t="s">
        <v>1622</v>
      </c>
      <c r="I683">
        <v>86619476756.972183</v>
      </c>
      <c r="J683">
        <v>92868732763.345123</v>
      </c>
      <c r="K683">
        <v>101311758350.36328</v>
      </c>
      <c r="L683">
        <v>107300438702.09308</v>
      </c>
      <c r="M683">
        <v>112091512946.16124</v>
      </c>
      <c r="N683">
        <v>115001377379.20607</v>
      </c>
      <c r="O683">
        <v>118538961562.67496</v>
      </c>
      <c r="P683">
        <v>123839489517.20456</v>
      </c>
      <c r="Q683">
        <v>133285827003.42976</v>
      </c>
      <c r="R683">
        <v>143962911081.02942</v>
      </c>
      <c r="S683">
        <v>154176028386.6011</v>
      </c>
      <c r="T683">
        <v>165367114868.51685</v>
      </c>
      <c r="U683">
        <v>177713061009.71265</v>
      </c>
      <c r="V683">
        <v>195092707856.39597</v>
      </c>
      <c r="W683">
        <v>210053220980.345</v>
      </c>
      <c r="X683">
        <v>214783644211.30316</v>
      </c>
      <c r="Y683">
        <v>232366425165.00616</v>
      </c>
      <c r="Z683">
        <v>241886354595.92822</v>
      </c>
      <c r="AA683">
        <v>253688549754.57135</v>
      </c>
      <c r="AB683">
        <v>266829656883.34415</v>
      </c>
      <c r="AC683">
        <v>283159614865.08582</v>
      </c>
    </row>
    <row r="684" spans="1:29" customFormat="1" hidden="1">
      <c r="A684" t="s">
        <v>133</v>
      </c>
      <c r="B684" t="s">
        <v>141</v>
      </c>
      <c r="C684" t="s">
        <v>1621</v>
      </c>
      <c r="D684" t="s">
        <v>1620</v>
      </c>
      <c r="E684">
        <v>6256401484.7062092</v>
      </c>
      <c r="F684">
        <v>8656506787.20895</v>
      </c>
      <c r="G684">
        <v>8529574124.6352386</v>
      </c>
      <c r="H684">
        <v>11139408966.55051</v>
      </c>
      <c r="I684">
        <v>13675901442.017097</v>
      </c>
      <c r="J684">
        <v>16993558305.691265</v>
      </c>
      <c r="K684">
        <v>20432628352.010704</v>
      </c>
      <c r="L684">
        <v>21431873879.448383</v>
      </c>
      <c r="M684">
        <v>21292809755.939102</v>
      </c>
      <c r="N684">
        <v>21577326976.449615</v>
      </c>
      <c r="O684">
        <v>25524067002.72488</v>
      </c>
      <c r="P684">
        <v>25701282255.733223</v>
      </c>
      <c r="Q684">
        <v>28830558406.511993</v>
      </c>
      <c r="R684">
        <v>33041175774.131702</v>
      </c>
      <c r="S684">
        <v>39470447984.256317</v>
      </c>
      <c r="T684">
        <v>40088803880.038025</v>
      </c>
      <c r="U684">
        <v>45360613970.645699</v>
      </c>
      <c r="V684">
        <v>57289279033.847923</v>
      </c>
      <c r="W684">
        <v>76479995092.701935</v>
      </c>
      <c r="X684">
        <v>77607531948.779938</v>
      </c>
      <c r="Y684">
        <v>84072369098.505234</v>
      </c>
      <c r="Z684">
        <v>100817221077.78008</v>
      </c>
      <c r="AA684">
        <v>107910601113.88515</v>
      </c>
      <c r="AB684">
        <v>121852423119.31531</v>
      </c>
      <c r="AC684">
        <v>130142746453.56535</v>
      </c>
    </row>
    <row r="685" spans="1:29" customFormat="1" hidden="1">
      <c r="A685" t="s">
        <v>133</v>
      </c>
      <c r="B685" t="s">
        <v>141</v>
      </c>
      <c r="C685" t="s">
        <v>1619</v>
      </c>
      <c r="D685" t="s">
        <v>1618</v>
      </c>
      <c r="E685">
        <v>40558998323100</v>
      </c>
      <c r="F685">
        <v>69072000647200</v>
      </c>
      <c r="G685">
        <v>95549996924900</v>
      </c>
      <c r="H685">
        <v>118534004801600</v>
      </c>
      <c r="I685">
        <v>149917007871900</v>
      </c>
      <c r="J685">
        <v>187579991326700</v>
      </c>
      <c r="K685">
        <v>225425007575000</v>
      </c>
      <c r="L685">
        <v>250395007909900</v>
      </c>
      <c r="M685">
        <v>282512999841800</v>
      </c>
      <c r="N685">
        <v>300856989712300</v>
      </c>
      <c r="O685">
        <v>361619871496100</v>
      </c>
      <c r="P685">
        <v>378455664762800</v>
      </c>
      <c r="Q685">
        <v>440516517172300</v>
      </c>
      <c r="R685">
        <v>512454869100100</v>
      </c>
      <c r="S685">
        <v>621501673960100</v>
      </c>
      <c r="T685">
        <v>635765000000000</v>
      </c>
      <c r="U685">
        <v>725509000000000</v>
      </c>
      <c r="V685">
        <v>922651000000000</v>
      </c>
      <c r="W685">
        <v>1246796000000000</v>
      </c>
      <c r="X685">
        <v>1324379000000000</v>
      </c>
      <c r="Y685">
        <v>1564832000000000</v>
      </c>
      <c r="Z685">
        <v>2067736000000000</v>
      </c>
      <c r="AA685">
        <v>2247562000000000</v>
      </c>
      <c r="AB685">
        <v>2550787545000000</v>
      </c>
      <c r="AC685">
        <v>2752258802000000</v>
      </c>
    </row>
    <row r="686" spans="1:29" customFormat="1" hidden="1">
      <c r="A686" t="s">
        <v>133</v>
      </c>
      <c r="B686" t="s">
        <v>141</v>
      </c>
      <c r="C686" t="s">
        <v>1617</v>
      </c>
      <c r="D686" t="s">
        <v>1616</v>
      </c>
      <c r="E686">
        <v>18366338459.974655</v>
      </c>
      <c r="F686">
        <v>18380623821.163567</v>
      </c>
      <c r="G686">
        <v>19091125569.811821</v>
      </c>
      <c r="H686">
        <v>21073119564.41893</v>
      </c>
      <c r="I686">
        <v>22637983037.407383</v>
      </c>
      <c r="J686">
        <v>24314528991.628994</v>
      </c>
      <c r="K686">
        <v>26292963078.7775</v>
      </c>
      <c r="L686">
        <v>27872912100.482056</v>
      </c>
      <c r="M686">
        <v>29068285497.888264</v>
      </c>
      <c r="N686">
        <v>29704070921.072147</v>
      </c>
      <c r="O686">
        <v>30869912530.008339</v>
      </c>
      <c r="P686">
        <v>32218632806.183693</v>
      </c>
      <c r="Q686">
        <v>34607369381.201714</v>
      </c>
      <c r="R686">
        <v>37107548400.438278</v>
      </c>
      <c r="S686">
        <v>38774632415.995903</v>
      </c>
      <c r="T686">
        <v>40088803880.038025</v>
      </c>
      <c r="U686">
        <v>42400173000.735077</v>
      </c>
      <c r="V686">
        <v>47963701173.071007</v>
      </c>
      <c r="W686">
        <v>51702973106.856018</v>
      </c>
      <c r="X686">
        <v>52929189417.196594</v>
      </c>
      <c r="Y686">
        <v>55337347407.148216</v>
      </c>
      <c r="Z686">
        <v>58534188985.455399</v>
      </c>
      <c r="AA686">
        <v>58428438039.790459</v>
      </c>
      <c r="AB686">
        <v>61458786000.859207</v>
      </c>
      <c r="AC686">
        <v>65291328349.917618</v>
      </c>
    </row>
    <row r="687" spans="1:29" customFormat="1" hidden="1">
      <c r="A687" t="s">
        <v>133</v>
      </c>
      <c r="B687" t="s">
        <v>141</v>
      </c>
      <c r="C687" t="s">
        <v>1615</v>
      </c>
      <c r="D687" t="s">
        <v>1614</v>
      </c>
      <c r="E687">
        <v>3.5393343829858992</v>
      </c>
      <c r="F687">
        <v>7.7780125962732427E-2</v>
      </c>
      <c r="G687">
        <v>3.8654931168885582</v>
      </c>
      <c r="H687">
        <v>10.38175558250569</v>
      </c>
      <c r="I687">
        <v>7.4258747889925871</v>
      </c>
      <c r="J687">
        <v>7.4058980937093963</v>
      </c>
      <c r="K687">
        <v>8.1368390390356353</v>
      </c>
      <c r="L687">
        <v>6.0090185232101874</v>
      </c>
      <c r="M687">
        <v>4.2886562878571084</v>
      </c>
      <c r="N687">
        <v>2.187213357423758</v>
      </c>
      <c r="O687">
        <v>3.9248546505090047</v>
      </c>
      <c r="P687">
        <v>4.3690446963990439</v>
      </c>
      <c r="Q687">
        <v>7.4141463090250994</v>
      </c>
      <c r="R687">
        <v>7.2244122102925132</v>
      </c>
      <c r="S687">
        <v>4.4925738493086129</v>
      </c>
      <c r="T687">
        <v>3.3892557637760632</v>
      </c>
      <c r="U687">
        <v>5.7656225603877118</v>
      </c>
      <c r="V687">
        <v>13.121475170017533</v>
      </c>
      <c r="W687">
        <v>7.7960454308818186</v>
      </c>
      <c r="X687">
        <v>2.3716553162355325</v>
      </c>
      <c r="Y687">
        <v>4.5497730391639237</v>
      </c>
      <c r="Z687">
        <v>5.7770054548986707</v>
      </c>
      <c r="AA687">
        <v>-0.18066526161526042</v>
      </c>
      <c r="AB687">
        <v>5.1864264435839402</v>
      </c>
      <c r="AC687">
        <v>6.2359551797928958</v>
      </c>
    </row>
    <row r="688" spans="1:29" customFormat="1" hidden="1">
      <c r="A688" t="s">
        <v>133</v>
      </c>
      <c r="B688" t="s">
        <v>141</v>
      </c>
      <c r="C688" t="s">
        <v>1613</v>
      </c>
      <c r="D688" t="s">
        <v>1612</v>
      </c>
      <c r="E688">
        <v>519364145403299.94</v>
      </c>
      <c r="F688">
        <v>519768107489799.94</v>
      </c>
      <c r="G688">
        <v>539859707908600</v>
      </c>
      <c r="H688">
        <v>595906623272100</v>
      </c>
      <c r="I688">
        <v>640157902975600</v>
      </c>
      <c r="J688">
        <v>687567344908800</v>
      </c>
      <c r="K688">
        <v>743513593049000</v>
      </c>
      <c r="L688">
        <v>788191462577900</v>
      </c>
      <c r="M688">
        <v>821994285298100</v>
      </c>
      <c r="N688">
        <v>839973054103400</v>
      </c>
      <c r="O688">
        <v>872940775580399.88</v>
      </c>
      <c r="P688">
        <v>911079948238600</v>
      </c>
      <c r="Q688">
        <v>978628748593200</v>
      </c>
      <c r="R688">
        <v>1049328923400000</v>
      </c>
      <c r="S688">
        <v>1096470800205900</v>
      </c>
      <c r="T688">
        <v>1133633000000000</v>
      </c>
      <c r="U688">
        <v>1198994000000000</v>
      </c>
      <c r="V688">
        <v>1356319700000000</v>
      </c>
      <c r="W688">
        <v>1462059000000000</v>
      </c>
      <c r="X688">
        <v>1496734000000000</v>
      </c>
      <c r="Y688">
        <v>1564832000000000</v>
      </c>
      <c r="Z688">
        <v>1655232430000000</v>
      </c>
      <c r="AA688">
        <v>1652242000000000</v>
      </c>
      <c r="AB688">
        <v>1737934316000000</v>
      </c>
      <c r="AC688">
        <v>1846311121000000.3</v>
      </c>
    </row>
    <row r="689" spans="1:29" customFormat="1" hidden="1">
      <c r="A689" t="s">
        <v>133</v>
      </c>
      <c r="B689" t="s">
        <v>141</v>
      </c>
      <c r="C689" t="s">
        <v>1611</v>
      </c>
      <c r="D689" t="s">
        <v>1610</v>
      </c>
      <c r="E689">
        <v>96.672626134059982</v>
      </c>
      <c r="F689">
        <v>90.04654131639461</v>
      </c>
      <c r="G689">
        <v>86.445552710322517</v>
      </c>
      <c r="H689">
        <v>84.511401486270032</v>
      </c>
      <c r="I689">
        <v>83.971121996781633</v>
      </c>
      <c r="J689">
        <v>81.951311607847032</v>
      </c>
      <c r="K689">
        <v>82.865874224902925</v>
      </c>
      <c r="L689">
        <v>79.839489235451026</v>
      </c>
      <c r="M689">
        <v>78.254763738207558</v>
      </c>
      <c r="N689">
        <v>75.225157728685616</v>
      </c>
      <c r="O689">
        <v>75.873965391979965</v>
      </c>
      <c r="P689">
        <v>72.826011988892972</v>
      </c>
      <c r="Q689">
        <v>75.974046854188757</v>
      </c>
      <c r="R689">
        <v>77.348876282232794</v>
      </c>
      <c r="S689">
        <v>79.860719420442749</v>
      </c>
      <c r="T689">
        <v>69.55845781350348</v>
      </c>
      <c r="U689">
        <v>68.34334214108415</v>
      </c>
      <c r="V689">
        <v>74.003363894995786</v>
      </c>
      <c r="W689">
        <v>77.150973950633855</v>
      </c>
      <c r="X689">
        <v>73.204569222639606</v>
      </c>
      <c r="Y689">
        <v>72.518847656068971</v>
      </c>
      <c r="Z689">
        <v>74.38217679102091</v>
      </c>
      <c r="AA689">
        <v>69.253369133538683</v>
      </c>
      <c r="AB689">
        <v>71.166325034274834</v>
      </c>
      <c r="AC689">
        <v>69.892317088283576</v>
      </c>
    </row>
    <row r="690" spans="1:29" customFormat="1" hidden="1">
      <c r="A690" t="s">
        <v>133</v>
      </c>
      <c r="B690" t="s">
        <v>141</v>
      </c>
      <c r="C690" t="s">
        <v>1609</v>
      </c>
      <c r="D690" t="s">
        <v>1608</v>
      </c>
      <c r="E690">
        <v>6283704607.2508879</v>
      </c>
      <c r="F690">
        <v>8642344927.0933952</v>
      </c>
      <c r="G690">
        <v>8508507222.0459776</v>
      </c>
      <c r="H690">
        <v>10968841341.6593</v>
      </c>
      <c r="I690">
        <v>13504401130.709156</v>
      </c>
      <c r="J690">
        <v>16962123348.810263</v>
      </c>
      <c r="K690">
        <v>20415043418.416714</v>
      </c>
      <c r="L690">
        <v>21448050417.015633</v>
      </c>
      <c r="M690">
        <v>21362978204.748268</v>
      </c>
      <c r="N690">
        <v>21637070057.975487</v>
      </c>
      <c r="O690">
        <v>22717217655.648708</v>
      </c>
      <c r="P690">
        <v>23266765192.877666</v>
      </c>
      <c r="Q690">
        <v>25009785432.546875</v>
      </c>
      <c r="R690">
        <v>28706187520.010468</v>
      </c>
      <c r="S690">
        <v>32469008136.35844</v>
      </c>
      <c r="T690">
        <v>40893020225.206451</v>
      </c>
      <c r="U690">
        <v>46872344748.894135</v>
      </c>
      <c r="V690">
        <v>57024580684.719925</v>
      </c>
      <c r="W690">
        <v>75834010642.702698</v>
      </c>
      <c r="X690">
        <v>78739140838.276749</v>
      </c>
      <c r="Y690">
        <v>84113738219.411407</v>
      </c>
      <c r="Z690">
        <v>97938785211.911407</v>
      </c>
      <c r="AA690">
        <v>109737996927.21336</v>
      </c>
      <c r="AB690">
        <v>122617481273.05661</v>
      </c>
      <c r="AC690">
        <v>134199349129.06563</v>
      </c>
    </row>
    <row r="691" spans="1:29" customFormat="1" hidden="1">
      <c r="A691" t="s">
        <v>133</v>
      </c>
      <c r="B691" t="s">
        <v>141</v>
      </c>
      <c r="C691" t="s">
        <v>1607</v>
      </c>
      <c r="D691" t="s">
        <v>1606</v>
      </c>
      <c r="E691">
        <v>40735999000600</v>
      </c>
      <c r="F691">
        <v>68959000330200</v>
      </c>
      <c r="G691">
        <v>95314001264600</v>
      </c>
      <c r="H691">
        <v>116719001534500</v>
      </c>
      <c r="I691">
        <v>148036999184400</v>
      </c>
      <c r="J691">
        <v>187233002848300</v>
      </c>
      <c r="K691">
        <v>225231000043500</v>
      </c>
      <c r="L691">
        <v>250584003248100</v>
      </c>
      <c r="M691">
        <v>283443994820600</v>
      </c>
      <c r="N691">
        <v>301689999458300</v>
      </c>
      <c r="O691">
        <v>321852991864800</v>
      </c>
      <c r="P691">
        <v>342606995259400</v>
      </c>
      <c r="Q691">
        <v>382137016516600</v>
      </c>
      <c r="R691">
        <v>445221007523800</v>
      </c>
      <c r="S691">
        <v>511257002115100</v>
      </c>
      <c r="T691">
        <v>648519000000000</v>
      </c>
      <c r="U691">
        <v>749688000000000</v>
      </c>
      <c r="V691">
        <v>918388000000000</v>
      </c>
      <c r="W691">
        <v>1236265000000000</v>
      </c>
      <c r="X691">
        <v>1343690000000000</v>
      </c>
      <c r="Y691">
        <v>1565602000000000</v>
      </c>
      <c r="Z691">
        <v>2008700000000000</v>
      </c>
      <c r="AA691">
        <v>2285623000000000</v>
      </c>
      <c r="AB691">
        <v>2566802826106500</v>
      </c>
      <c r="AC691">
        <v>2838047835381480</v>
      </c>
    </row>
    <row r="692" spans="1:29" customFormat="1" hidden="1">
      <c r="A692" t="s">
        <v>133</v>
      </c>
      <c r="B692" t="s">
        <v>141</v>
      </c>
      <c r="C692" t="s">
        <v>1605</v>
      </c>
      <c r="D692" t="s">
        <v>1604</v>
      </c>
      <c r="I692">
        <v>21580028842.317524</v>
      </c>
      <c r="J692">
        <v>23158178326.806511</v>
      </c>
      <c r="K692">
        <v>25231308636.707794</v>
      </c>
      <c r="L692">
        <v>26682957813.704666</v>
      </c>
      <c r="M692">
        <v>27847394254.76704</v>
      </c>
      <c r="N692">
        <v>28384428199.039494</v>
      </c>
      <c r="O692">
        <v>29298473980.390701</v>
      </c>
      <c r="P692">
        <v>30655870078.654324</v>
      </c>
      <c r="Q692">
        <v>32941196761.988808</v>
      </c>
      <c r="R692">
        <v>35559472135.820969</v>
      </c>
      <c r="S692">
        <v>38100314237.642197</v>
      </c>
      <c r="T692">
        <v>40893020225.206451</v>
      </c>
      <c r="U692">
        <v>43978122006.121094</v>
      </c>
      <c r="V692">
        <v>48249423264.179596</v>
      </c>
      <c r="W692">
        <v>51943961175.792343</v>
      </c>
      <c r="X692">
        <v>53325199434.044449</v>
      </c>
      <c r="Y692">
        <v>57864905397.126266</v>
      </c>
      <c r="Z692">
        <v>60370250058.377472</v>
      </c>
      <c r="AA692">
        <v>63444522511.479965</v>
      </c>
      <c r="AB692">
        <v>66845117871.558228</v>
      </c>
      <c r="AC692">
        <v>70987834758.86879</v>
      </c>
    </row>
    <row r="693" spans="1:29" customFormat="1" hidden="1">
      <c r="A693" t="s">
        <v>133</v>
      </c>
      <c r="B693" t="s">
        <v>141</v>
      </c>
      <c r="C693" t="s">
        <v>1603</v>
      </c>
      <c r="D693" t="s">
        <v>1602</v>
      </c>
      <c r="I693">
        <v>583872661395000</v>
      </c>
      <c r="J693">
        <v>626571322565500</v>
      </c>
      <c r="K693">
        <v>682662262957900</v>
      </c>
      <c r="L693">
        <v>721938311872300</v>
      </c>
      <c r="M693">
        <v>753443487738200</v>
      </c>
      <c r="N693">
        <v>767973562771600</v>
      </c>
      <c r="O693">
        <v>792704129486500</v>
      </c>
      <c r="P693">
        <v>829430052248300</v>
      </c>
      <c r="Q693">
        <v>891262211162700</v>
      </c>
      <c r="R693">
        <v>962102682320300</v>
      </c>
      <c r="S693">
        <v>1030848106666800</v>
      </c>
      <c r="T693">
        <v>1106408000000000</v>
      </c>
      <c r="U693">
        <v>1189879000000000</v>
      </c>
      <c r="V693">
        <v>1305444000000000</v>
      </c>
      <c r="W693">
        <v>1405404000000000</v>
      </c>
      <c r="X693">
        <v>1442775000000000</v>
      </c>
      <c r="Y693">
        <v>1565602000000000</v>
      </c>
      <c r="Z693">
        <v>1633387000000000</v>
      </c>
      <c r="AA693">
        <v>1716565000000000</v>
      </c>
      <c r="AB693">
        <v>1808572044000000</v>
      </c>
      <c r="AC693">
        <v>1920658045000000</v>
      </c>
    </row>
    <row r="694" spans="1:29" customFormat="1" hidden="1">
      <c r="A694" t="s">
        <v>133</v>
      </c>
      <c r="B694" t="s">
        <v>141</v>
      </c>
      <c r="C694" t="s">
        <v>1601</v>
      </c>
      <c r="D694" t="s">
        <v>1600</v>
      </c>
      <c r="E694">
        <v>8.0972178184745953</v>
      </c>
      <c r="F694">
        <v>14.12456126381648</v>
      </c>
      <c r="G694">
        <v>18.750748943591741</v>
      </c>
      <c r="H694">
        <v>21.913399280139171</v>
      </c>
      <c r="I694">
        <v>25.018720838610616</v>
      </c>
      <c r="J694">
        <v>29.292460241693171</v>
      </c>
      <c r="K694">
        <v>32.393952209135733</v>
      </c>
      <c r="L694">
        <v>34.111843914894195</v>
      </c>
      <c r="M694">
        <v>36.752346434025682</v>
      </c>
      <c r="N694">
        <v>38.272717484050304</v>
      </c>
      <c r="O694">
        <v>43.51582808312979</v>
      </c>
      <c r="P694">
        <v>44.132484609311618</v>
      </c>
      <c r="Q694">
        <v>47.52200276425171</v>
      </c>
      <c r="R694">
        <v>51.746774644075643</v>
      </c>
      <c r="S694">
        <v>58.513055995129228</v>
      </c>
      <c r="T694">
        <v>59.865068587810022</v>
      </c>
      <c r="U694">
        <v>64.42277234205585</v>
      </c>
      <c r="V694">
        <v>71.311466782085105</v>
      </c>
      <c r="W694">
        <v>86.188922360410231</v>
      </c>
      <c r="X694">
        <v>90.993087696208619</v>
      </c>
      <c r="Y694">
        <v>100</v>
      </c>
      <c r="Z694">
        <v>121.98534052735097</v>
      </c>
      <c r="AA694">
        <v>131.20902758022288</v>
      </c>
      <c r="AB694">
        <v>139.57602942073851</v>
      </c>
      <c r="AC694">
        <v>141.6016574365018</v>
      </c>
    </row>
    <row r="695" spans="1:29" customFormat="1" hidden="1">
      <c r="A695" t="s">
        <v>133</v>
      </c>
      <c r="B695" t="s">
        <v>141</v>
      </c>
      <c r="C695" t="s">
        <v>1599</v>
      </c>
      <c r="D695" t="s">
        <v>1598</v>
      </c>
      <c r="E695">
        <v>7069630361.5701828</v>
      </c>
      <c r="F695">
        <v>10105273532.57708</v>
      </c>
      <c r="G695">
        <v>10270125074.221302</v>
      </c>
      <c r="H695">
        <v>14336488916.938251</v>
      </c>
      <c r="I695">
        <v>17825003806.961983</v>
      </c>
      <c r="J695">
        <v>22622233210.118259</v>
      </c>
      <c r="K695">
        <v>27362092045.535992</v>
      </c>
      <c r="L695">
        <v>29028528856.612602</v>
      </c>
      <c r="M695">
        <v>29197165949.261379</v>
      </c>
      <c r="N695">
        <v>29502551990.680519</v>
      </c>
      <c r="O695">
        <v>34754222832.877884</v>
      </c>
      <c r="P695">
        <v>35890165467.893768</v>
      </c>
      <c r="Q695">
        <v>40479042021.348862</v>
      </c>
      <c r="R695">
        <v>47060507736.360222</v>
      </c>
      <c r="S695">
        <v>55581587678.712051</v>
      </c>
      <c r="T695">
        <v>59544294219.327812</v>
      </c>
      <c r="U695">
        <v>68283164262.156708</v>
      </c>
      <c r="V695">
        <v>87919280353.30368</v>
      </c>
      <c r="W695">
        <v>112655737704.91805</v>
      </c>
      <c r="X695">
        <v>117005288576.59979</v>
      </c>
      <c r="Y695">
        <v>125452826218.32948</v>
      </c>
      <c r="Z695">
        <v>141141067053.47458</v>
      </c>
      <c r="AA695">
        <v>150361148454.00421</v>
      </c>
      <c r="AB695">
        <v>167526976405.32205</v>
      </c>
      <c r="AC695">
        <v>180106440325.32626</v>
      </c>
    </row>
    <row r="696" spans="1:29" customFormat="1" hidden="1">
      <c r="A696" t="s">
        <v>133</v>
      </c>
      <c r="B696" t="s">
        <v>141</v>
      </c>
      <c r="C696" t="s">
        <v>1597</v>
      </c>
      <c r="D696" t="s">
        <v>1596</v>
      </c>
      <c r="E696">
        <v>45830998327200</v>
      </c>
      <c r="F696">
        <v>80632000544800</v>
      </c>
      <c r="G696">
        <v>115047997112300</v>
      </c>
      <c r="H696">
        <v>152554004545600</v>
      </c>
      <c r="I696">
        <v>195400006893500</v>
      </c>
      <c r="J696">
        <v>249710992424900</v>
      </c>
      <c r="K696">
        <v>301875006013400</v>
      </c>
      <c r="L696">
        <v>339149005520900</v>
      </c>
      <c r="M696">
        <v>387387997814800</v>
      </c>
      <c r="N696">
        <v>411359988678600</v>
      </c>
      <c r="O696">
        <v>492390871463800</v>
      </c>
      <c r="P696">
        <v>528488668209100</v>
      </c>
      <c r="Q696">
        <v>618499522565200</v>
      </c>
      <c r="R696">
        <v>729888866445900</v>
      </c>
      <c r="S696">
        <v>875187679589000</v>
      </c>
      <c r="T696">
        <v>944308000000000</v>
      </c>
      <c r="U696">
        <v>1092138000000000</v>
      </c>
      <c r="V696">
        <v>1415951000000000</v>
      </c>
      <c r="W696">
        <v>1836542000000000</v>
      </c>
      <c r="X696">
        <v>1996705000000000</v>
      </c>
      <c r="Y696">
        <v>2335043000000000</v>
      </c>
      <c r="Z696">
        <v>2894768000000000</v>
      </c>
      <c r="AA696">
        <v>3131722000000000</v>
      </c>
      <c r="AB696">
        <v>3506912000000000</v>
      </c>
      <c r="AC696">
        <v>3808891000000000</v>
      </c>
    </row>
    <row r="697" spans="1:29" customFormat="1" hidden="1">
      <c r="A697" t="s">
        <v>133</v>
      </c>
      <c r="B697" t="s">
        <v>141</v>
      </c>
      <c r="C697" t="s">
        <v>1595</v>
      </c>
      <c r="D697" t="s">
        <v>1594</v>
      </c>
      <c r="E697">
        <v>20704371487.142254</v>
      </c>
      <c r="F697">
        <v>20914560509.212643</v>
      </c>
      <c r="G697">
        <v>22511605556.589462</v>
      </c>
      <c r="H697">
        <v>25548265697.674625</v>
      </c>
      <c r="I697">
        <v>28684541821.416851</v>
      </c>
      <c r="J697">
        <v>31343524007.089268</v>
      </c>
      <c r="K697">
        <v>34321544394.46302</v>
      </c>
      <c r="L697">
        <v>36656772878.995293</v>
      </c>
      <c r="M697">
        <v>38937863168.292358</v>
      </c>
      <c r="N697">
        <v>39833376173.212494</v>
      </c>
      <c r="O697">
        <v>42059222113.272255</v>
      </c>
      <c r="P697">
        <v>44624737262.129097</v>
      </c>
      <c r="Q697">
        <v>48534661074.200302</v>
      </c>
      <c r="R697">
        <v>52760693010.488983</v>
      </c>
      <c r="S697">
        <v>56245329690.445244</v>
      </c>
      <c r="T697">
        <v>59544294219.327812</v>
      </c>
      <c r="U697">
        <v>64084484498.082275</v>
      </c>
      <c r="V697">
        <v>75026015042.816513</v>
      </c>
      <c r="W697">
        <v>80715216966.634827</v>
      </c>
      <c r="X697">
        <v>82830744494.663483</v>
      </c>
      <c r="Y697">
        <v>88205462347.712982</v>
      </c>
      <c r="Z697">
        <v>89902065423.966461</v>
      </c>
      <c r="AA697">
        <v>90939946185.167114</v>
      </c>
      <c r="AB697">
        <v>96256642435.432266</v>
      </c>
      <c r="AC697">
        <v>103294257013.62505</v>
      </c>
    </row>
    <row r="698" spans="1:29" customFormat="1" hidden="1">
      <c r="A698" t="s">
        <v>133</v>
      </c>
      <c r="B698" t="s">
        <v>141</v>
      </c>
      <c r="C698" t="s">
        <v>1593</v>
      </c>
      <c r="D698" t="s">
        <v>1592</v>
      </c>
      <c r="E698">
        <v>566009206552800</v>
      </c>
      <c r="F698">
        <v>570863753137300</v>
      </c>
      <c r="G698">
        <v>613564809909200</v>
      </c>
      <c r="H698">
        <v>696167685329700</v>
      </c>
      <c r="I698">
        <v>781015177210600</v>
      </c>
      <c r="J698">
        <v>852475314004100</v>
      </c>
      <c r="K698">
        <v>931886927734200</v>
      </c>
      <c r="L698">
        <v>994226540104500</v>
      </c>
      <c r="M698">
        <v>1054049701316900</v>
      </c>
      <c r="N698">
        <v>1074812596858400</v>
      </c>
      <c r="O698">
        <v>1131521317997600</v>
      </c>
      <c r="P698">
        <v>1197504905712000</v>
      </c>
      <c r="Q698">
        <v>1301501381651500</v>
      </c>
      <c r="R698">
        <v>1410501178993700</v>
      </c>
      <c r="S698">
        <v>1495713503088700</v>
      </c>
      <c r="T698">
        <v>1577394000000000</v>
      </c>
      <c r="U698">
        <v>1695267000000000</v>
      </c>
      <c r="V698">
        <v>1985586700000000</v>
      </c>
      <c r="W698">
        <v>2130833000000000</v>
      </c>
      <c r="X698">
        <v>2194348000000000</v>
      </c>
      <c r="Y698">
        <v>2335043000000000</v>
      </c>
      <c r="Z698">
        <v>2373045800000000</v>
      </c>
      <c r="AA698">
        <v>2386819000000000</v>
      </c>
      <c r="AB698">
        <v>2512546040000000</v>
      </c>
      <c r="AC698">
        <v>2689863289000000</v>
      </c>
    </row>
    <row r="699" spans="1:29" customFormat="1" hidden="1">
      <c r="A699" t="s">
        <v>133</v>
      </c>
      <c r="B699" t="s">
        <v>141</v>
      </c>
      <c r="C699" t="s">
        <v>1591</v>
      </c>
      <c r="D699" t="s">
        <v>1590</v>
      </c>
      <c r="E699">
        <v>109.23847111166761</v>
      </c>
      <c r="F699">
        <v>105.11687370351584</v>
      </c>
      <c r="G699">
        <v>104.08569354957906</v>
      </c>
      <c r="H699">
        <v>108.76670157285902</v>
      </c>
      <c r="I699">
        <v>109.44694034346132</v>
      </c>
      <c r="J699">
        <v>109.09555548745172</v>
      </c>
      <c r="K699">
        <v>110.96877204994907</v>
      </c>
      <c r="L699">
        <v>108.13907034937034</v>
      </c>
      <c r="M699">
        <v>107.30464177220176</v>
      </c>
      <c r="N699">
        <v>102.85491475936581</v>
      </c>
      <c r="O699">
        <v>103.31193301464943</v>
      </c>
      <c r="P699">
        <v>101.69677896382518</v>
      </c>
      <c r="Q699">
        <v>106.67003364208165</v>
      </c>
      <c r="R699">
        <v>110.16791338063226</v>
      </c>
      <c r="S699">
        <v>112.45845449544609</v>
      </c>
      <c r="T699">
        <v>103.31586070474759</v>
      </c>
      <c r="U699">
        <v>102.87999321756087</v>
      </c>
      <c r="V699">
        <v>113.56963479201039</v>
      </c>
      <c r="W699">
        <v>113.64409574721527</v>
      </c>
      <c r="X699">
        <v>110.36714519762893</v>
      </c>
      <c r="Y699">
        <v>108.21265643044767</v>
      </c>
      <c r="Z699">
        <v>104.13280280702664</v>
      </c>
      <c r="AA699">
        <v>96.496692722881079</v>
      </c>
      <c r="AB699">
        <v>97.841954633896748</v>
      </c>
      <c r="AC699">
        <v>96.724994514781642</v>
      </c>
    </row>
    <row r="700" spans="1:29" customFormat="1" hidden="1">
      <c r="A700" t="s">
        <v>133</v>
      </c>
      <c r="B700" t="s">
        <v>141</v>
      </c>
      <c r="C700" t="s">
        <v>1589</v>
      </c>
      <c r="D700" t="s">
        <v>1588</v>
      </c>
      <c r="E700">
        <v>2332325662.95927</v>
      </c>
      <c r="F700">
        <v>2971976970.6666307</v>
      </c>
      <c r="G700">
        <v>3428344548.4021015</v>
      </c>
      <c r="H700">
        <v>3785936669.3304634</v>
      </c>
      <c r="I700">
        <v>5539525597.9884386</v>
      </c>
      <c r="J700">
        <v>6804127642.7904816</v>
      </c>
      <c r="K700">
        <v>10077135252.75371</v>
      </c>
      <c r="L700">
        <v>11570361478.409979</v>
      </c>
      <c r="M700">
        <v>12203044875.113054</v>
      </c>
      <c r="N700">
        <v>14332147618.056704</v>
      </c>
      <c r="O700">
        <v>16808688572.792175</v>
      </c>
      <c r="P700">
        <v>17997102361.547012</v>
      </c>
      <c r="Q700">
        <v>19193787586.949833</v>
      </c>
      <c r="R700">
        <v>22415697835.478584</v>
      </c>
      <c r="S700">
        <v>27134530700.558872</v>
      </c>
      <c r="T700">
        <v>36712091515.280739</v>
      </c>
      <c r="U700">
        <v>44944777029.244888</v>
      </c>
      <c r="V700">
        <v>54591007520.89785</v>
      </c>
      <c r="W700">
        <v>69724976613.657623</v>
      </c>
      <c r="X700">
        <v>66759298958.412498</v>
      </c>
      <c r="Y700">
        <v>83473591367.986664</v>
      </c>
      <c r="Z700">
        <v>107605943514.66985</v>
      </c>
      <c r="AA700">
        <v>124700595352.41022</v>
      </c>
      <c r="AB700">
        <v>143186372665.6911</v>
      </c>
      <c r="AC700">
        <v>160889682239.45526</v>
      </c>
    </row>
    <row r="701" spans="1:29" customFormat="1" hidden="1">
      <c r="A701" t="s">
        <v>133</v>
      </c>
      <c r="B701" t="s">
        <v>141</v>
      </c>
      <c r="C701" t="s">
        <v>1587</v>
      </c>
      <c r="D701" t="s">
        <v>1586</v>
      </c>
      <c r="E701">
        <v>15120000352300</v>
      </c>
      <c r="F701">
        <v>23713999224800</v>
      </c>
      <c r="G701">
        <v>38405001969700</v>
      </c>
      <c r="H701">
        <v>40286000513000</v>
      </c>
      <c r="I701">
        <v>60724999094300</v>
      </c>
      <c r="J701">
        <v>75106000830500</v>
      </c>
      <c r="K701">
        <v>111176998453200</v>
      </c>
      <c r="L701">
        <v>135180002000900</v>
      </c>
      <c r="M701">
        <v>161909999403000</v>
      </c>
      <c r="N701">
        <v>199836003467300</v>
      </c>
      <c r="O701">
        <v>238142134678700</v>
      </c>
      <c r="P701">
        <v>265010331790900</v>
      </c>
      <c r="Q701">
        <v>293271477434800</v>
      </c>
      <c r="R701">
        <v>347658133554100</v>
      </c>
      <c r="S701">
        <v>427260320411000</v>
      </c>
      <c r="T701">
        <v>582214000000000</v>
      </c>
      <c r="U701">
        <v>718858000000000</v>
      </c>
      <c r="V701">
        <v>879195000000000</v>
      </c>
      <c r="W701">
        <v>1136674000000000</v>
      </c>
      <c r="X701">
        <v>1139253000000000</v>
      </c>
      <c r="Y701">
        <v>1553687000000000</v>
      </c>
      <c r="Z701">
        <v>2206971000000000</v>
      </c>
      <c r="AA701">
        <v>2597264000000000</v>
      </c>
      <c r="AB701">
        <v>2997380000000000</v>
      </c>
      <c r="AC701">
        <v>3402495000000000</v>
      </c>
    </row>
    <row r="702" spans="1:29" customFormat="1" hidden="1">
      <c r="A702" t="s">
        <v>133</v>
      </c>
      <c r="B702" t="s">
        <v>141</v>
      </c>
      <c r="C702" t="s">
        <v>1585</v>
      </c>
      <c r="D702" t="s">
        <v>1584</v>
      </c>
      <c r="E702">
        <v>2551017736.1036954</v>
      </c>
      <c r="F702">
        <v>3312681376.4616551</v>
      </c>
      <c r="G702">
        <v>4129978151.0505266</v>
      </c>
      <c r="H702">
        <v>4506912645.0725632</v>
      </c>
      <c r="I702">
        <v>5228018668.2830658</v>
      </c>
      <c r="J702">
        <v>6273622401.941062</v>
      </c>
      <c r="K702">
        <v>7779291778.4048414</v>
      </c>
      <c r="L702">
        <v>9023978462.9496155</v>
      </c>
      <c r="M702">
        <v>10738534370.910494</v>
      </c>
      <c r="N702">
        <v>13208397276.220945</v>
      </c>
      <c r="O702">
        <v>15995510133.416084</v>
      </c>
      <c r="P702">
        <v>18743616570.290436</v>
      </c>
      <c r="Q702">
        <v>20686937315.052238</v>
      </c>
      <c r="R702">
        <v>24813887361.383324</v>
      </c>
      <c r="S702">
        <v>31171130753.616966</v>
      </c>
      <c r="T702">
        <v>36712091515.280739</v>
      </c>
      <c r="U702">
        <v>40823840783.150406</v>
      </c>
      <c r="V702">
        <v>45926838179.105911</v>
      </c>
      <c r="W702">
        <v>52218800548.463829</v>
      </c>
      <c r="X702">
        <v>49563444287.994324</v>
      </c>
      <c r="Y702">
        <v>53751547200.240837</v>
      </c>
      <c r="Z702">
        <v>59548376770.508339</v>
      </c>
      <c r="AA702">
        <v>68902884853.705338</v>
      </c>
      <c r="AB702">
        <v>80874088998.147064</v>
      </c>
      <c r="AC702">
        <v>90223228212.739655</v>
      </c>
    </row>
    <row r="703" spans="1:29" customFormat="1" hidden="1">
      <c r="A703" t="s">
        <v>133</v>
      </c>
      <c r="B703" t="s">
        <v>141</v>
      </c>
      <c r="C703" t="s">
        <v>1583</v>
      </c>
      <c r="D703" t="s">
        <v>1582</v>
      </c>
      <c r="E703">
        <v>12.925373649602562</v>
      </c>
      <c r="F703">
        <v>29.857245975925252</v>
      </c>
      <c r="G703">
        <v>24.671759270185035</v>
      </c>
      <c r="H703">
        <v>9.1267914801475882</v>
      </c>
      <c r="I703">
        <v>15.999999999975429</v>
      </c>
      <c r="J703">
        <v>20.000000000026461</v>
      </c>
      <c r="K703">
        <v>23.999999999966917</v>
      </c>
      <c r="L703">
        <v>16</v>
      </c>
      <c r="M703">
        <v>19.000000000004988</v>
      </c>
      <c r="N703">
        <v>23.000000000009663</v>
      </c>
      <c r="O703">
        <v>21.101067744326357</v>
      </c>
      <c r="P703">
        <v>17.180486361190233</v>
      </c>
      <c r="Q703">
        <v>10.367907055045407</v>
      </c>
      <c r="R703">
        <v>19.949545858236988</v>
      </c>
      <c r="S703">
        <v>25.619699564394409</v>
      </c>
      <c r="T703">
        <v>17.775937631074939</v>
      </c>
      <c r="U703">
        <v>11.199986429970153</v>
      </c>
      <c r="V703">
        <v>12.500042372450466</v>
      </c>
      <c r="W703">
        <v>13.699968512573136</v>
      </c>
      <c r="X703">
        <v>-5.0850579342685052</v>
      </c>
      <c r="Y703">
        <v>8.4499835966020527</v>
      </c>
      <c r="Z703">
        <v>10.784488767686156</v>
      </c>
      <c r="AA703">
        <v>15.709089971080232</v>
      </c>
      <c r="AB703">
        <v>17.374024570754898</v>
      </c>
      <c r="AC703">
        <v>11.560116880954041</v>
      </c>
    </row>
    <row r="704" spans="1:29" customFormat="1" hidden="1">
      <c r="A704" t="s">
        <v>133</v>
      </c>
      <c r="B704" t="s">
        <v>141</v>
      </c>
      <c r="C704" t="s">
        <v>1581</v>
      </c>
      <c r="D704" t="s">
        <v>1580</v>
      </c>
      <c r="E704">
        <v>73737097810200</v>
      </c>
      <c r="F704">
        <v>95752964478900</v>
      </c>
      <c r="G704">
        <v>119376905369200</v>
      </c>
      <c r="H704">
        <v>130272186597700</v>
      </c>
      <c r="I704">
        <v>151115736453300</v>
      </c>
      <c r="J704">
        <v>181338883744000</v>
      </c>
      <c r="K704">
        <v>224860215842500</v>
      </c>
      <c r="L704">
        <v>260837850377300</v>
      </c>
      <c r="M704">
        <v>310397041949000</v>
      </c>
      <c r="N704">
        <v>381788361597300</v>
      </c>
      <c r="O704">
        <v>462349782417900</v>
      </c>
      <c r="P704">
        <v>541783723727200</v>
      </c>
      <c r="Q704">
        <v>597955356642600</v>
      </c>
      <c r="R704">
        <v>717244734727800</v>
      </c>
      <c r="S704">
        <v>901000680906500</v>
      </c>
      <c r="T704">
        <v>1061162000000000</v>
      </c>
      <c r="U704">
        <v>1180012000000000</v>
      </c>
      <c r="V704">
        <v>1327514000000000</v>
      </c>
      <c r="W704">
        <v>1509383000000000</v>
      </c>
      <c r="X704">
        <v>1432630000000000</v>
      </c>
      <c r="Y704">
        <v>1553687000000000</v>
      </c>
      <c r="Z704">
        <v>1721244200000000</v>
      </c>
      <c r="AA704">
        <v>1991636000000000</v>
      </c>
      <c r="AB704">
        <v>2337663328000000</v>
      </c>
      <c r="AC704">
        <v>2607899941000000</v>
      </c>
    </row>
    <row r="705" spans="1:29" customFormat="1" hidden="1">
      <c r="A705" t="s">
        <v>133</v>
      </c>
      <c r="B705" t="s">
        <v>141</v>
      </c>
      <c r="C705" t="s">
        <v>1579</v>
      </c>
      <c r="D705" t="s">
        <v>1578</v>
      </c>
      <c r="E705">
        <v>36.038615390860407</v>
      </c>
      <c r="F705">
        <v>30.915039248388489</v>
      </c>
      <c r="G705">
        <v>34.745596326090265</v>
      </c>
      <c r="H705">
        <v>28.722781866088333</v>
      </c>
      <c r="I705">
        <v>34.013127526924777</v>
      </c>
      <c r="J705">
        <v>32.812856180164566</v>
      </c>
      <c r="K705">
        <v>40.868487793928374</v>
      </c>
      <c r="L705">
        <v>43.102705619764826</v>
      </c>
      <c r="M705">
        <v>44.848303466495679</v>
      </c>
      <c r="N705">
        <v>49.966247734756294</v>
      </c>
      <c r="O705">
        <v>49.966247734753658</v>
      </c>
      <c r="P705">
        <v>50.995789988454234</v>
      </c>
      <c r="Q705">
        <v>50.579308831940672</v>
      </c>
      <c r="R705">
        <v>52.474798430562522</v>
      </c>
      <c r="S705">
        <v>54.901407345238951</v>
      </c>
      <c r="T705">
        <v>63.699492670139314</v>
      </c>
      <c r="U705">
        <v>67.716814326018664</v>
      </c>
      <c r="V705">
        <v>70.517874602271959</v>
      </c>
      <c r="W705">
        <v>70.336691940271535</v>
      </c>
      <c r="X705">
        <v>62.971796668929237</v>
      </c>
      <c r="Y705">
        <v>72.002356072865865</v>
      </c>
      <c r="Z705">
        <v>79.390844428232725</v>
      </c>
      <c r="AA705">
        <v>80.02861880083897</v>
      </c>
      <c r="AB705">
        <v>83.626141169367642</v>
      </c>
      <c r="AC705">
        <v>86.404759341123693</v>
      </c>
    </row>
    <row r="706" spans="1:29" customFormat="1" hidden="1">
      <c r="A706" t="s">
        <v>133</v>
      </c>
      <c r="B706" t="s">
        <v>141</v>
      </c>
      <c r="C706" t="s">
        <v>1577</v>
      </c>
      <c r="D706" t="s">
        <v>1576</v>
      </c>
    </row>
    <row r="707" spans="1:29" customFormat="1" hidden="1">
      <c r="A707" t="s">
        <v>133</v>
      </c>
      <c r="B707" t="s">
        <v>141</v>
      </c>
      <c r="C707" t="s">
        <v>1575</v>
      </c>
      <c r="D707" t="s">
        <v>1574</v>
      </c>
    </row>
    <row r="708" spans="1:29" customFormat="1" hidden="1">
      <c r="A708" t="s">
        <v>133</v>
      </c>
      <c r="B708" t="s">
        <v>141</v>
      </c>
      <c r="C708" t="s">
        <v>1573</v>
      </c>
      <c r="D708" t="s">
        <v>1572</v>
      </c>
      <c r="I708">
        <v>3952242923.2789016</v>
      </c>
      <c r="J708">
        <v>5271373454.9298306</v>
      </c>
      <c r="K708">
        <v>6489586017.4357891</v>
      </c>
      <c r="L708">
        <v>7166982301.6941547</v>
      </c>
      <c r="M708">
        <v>7352351266.4229727</v>
      </c>
      <c r="N708">
        <v>7372697845.7196608</v>
      </c>
      <c r="O708">
        <v>8618204505.6834183</v>
      </c>
      <c r="P708">
        <v>9527973916.4424782</v>
      </c>
      <c r="Q708">
        <v>10918420458.287247</v>
      </c>
      <c r="R708">
        <v>13192359391.505938</v>
      </c>
      <c r="S708">
        <v>15106567127.029087</v>
      </c>
      <c r="T708">
        <v>18023992811.61113</v>
      </c>
      <c r="U708">
        <v>20816793535.176704</v>
      </c>
      <c r="V708">
        <v>27177808306.362106</v>
      </c>
      <c r="W708">
        <v>31528592678.924686</v>
      </c>
      <c r="X708">
        <v>35893525278.231064</v>
      </c>
      <c r="Y708">
        <v>37844740435.622604</v>
      </c>
      <c r="Z708">
        <v>36348273382.17189</v>
      </c>
      <c r="AA708">
        <v>37705828692.145187</v>
      </c>
      <c r="AB708">
        <v>40783547836.188423</v>
      </c>
      <c r="AC708">
        <v>44388736523.548325</v>
      </c>
    </row>
    <row r="709" spans="1:29" customFormat="1" hidden="1">
      <c r="A709" t="s">
        <v>133</v>
      </c>
      <c r="B709" t="s">
        <v>141</v>
      </c>
      <c r="C709" t="s">
        <v>1571</v>
      </c>
      <c r="D709" t="s">
        <v>1570</v>
      </c>
      <c r="I709">
        <v>43325000253400</v>
      </c>
      <c r="J709">
        <v>58187000578000</v>
      </c>
      <c r="K709">
        <v>71597004161000</v>
      </c>
      <c r="L709">
        <v>83734002925600</v>
      </c>
      <c r="M709">
        <v>97550996602900</v>
      </c>
      <c r="N709">
        <v>102799002042400</v>
      </c>
      <c r="O709">
        <v>122100996112400</v>
      </c>
      <c r="P709">
        <v>140301003915300</v>
      </c>
      <c r="Q709">
        <v>166828005392400</v>
      </c>
      <c r="R709">
        <v>204607997345800</v>
      </c>
      <c r="S709">
        <v>237868005982200</v>
      </c>
      <c r="T709">
        <v>285841000000000</v>
      </c>
      <c r="U709">
        <v>332949000000000</v>
      </c>
      <c r="V709">
        <v>437702000000000</v>
      </c>
      <c r="W709">
        <v>513987000000000</v>
      </c>
      <c r="X709">
        <v>612526000000000</v>
      </c>
      <c r="Y709">
        <v>704401000000000</v>
      </c>
      <c r="Z709">
        <v>745494000000000</v>
      </c>
      <c r="AA709">
        <v>785337000000000</v>
      </c>
      <c r="AB709">
        <v>853739000000000</v>
      </c>
      <c r="AC709">
        <v>938733000000000</v>
      </c>
    </row>
    <row r="710" spans="1:29" customFormat="1" hidden="1">
      <c r="A710" t="s">
        <v>133</v>
      </c>
      <c r="B710" t="s">
        <v>141</v>
      </c>
      <c r="C710" t="s">
        <v>1569</v>
      </c>
      <c r="D710" t="s">
        <v>1568</v>
      </c>
      <c r="I710">
        <v>5865131650.8885212</v>
      </c>
      <c r="J710">
        <v>6730179496.3994503</v>
      </c>
      <c r="K710">
        <v>7672796865.4839764</v>
      </c>
      <c r="L710">
        <v>8452558151.740489</v>
      </c>
      <c r="M710">
        <v>9501581013.5608196</v>
      </c>
      <c r="N710">
        <v>9651441179.0434227</v>
      </c>
      <c r="O710">
        <v>10633994534.244265</v>
      </c>
      <c r="P710">
        <v>11773853679.889776</v>
      </c>
      <c r="Q710">
        <v>13288432227.536806</v>
      </c>
      <c r="R710">
        <v>14870020832.021112</v>
      </c>
      <c r="S710">
        <v>16422638897.598066</v>
      </c>
      <c r="T710">
        <v>18023992811.61113</v>
      </c>
      <c r="U710">
        <v>19808788923.672874</v>
      </c>
      <c r="V710">
        <v>24594035810.457077</v>
      </c>
      <c r="W710">
        <v>25538146180.976536</v>
      </c>
      <c r="X710">
        <v>27766452980.106083</v>
      </c>
      <c r="Y710">
        <v>30791382956.953316</v>
      </c>
      <c r="Z710">
        <v>28385601942.419147</v>
      </c>
      <c r="AA710">
        <v>28917194044.275204</v>
      </c>
      <c r="AB710">
        <v>30449417245.842388</v>
      </c>
      <c r="AC710">
        <v>33150216358.841034</v>
      </c>
    </row>
    <row r="711" spans="1:29" customFormat="1" hidden="1">
      <c r="A711" t="s">
        <v>133</v>
      </c>
      <c r="B711" t="s">
        <v>141</v>
      </c>
      <c r="C711" t="s">
        <v>1567</v>
      </c>
      <c r="D711" t="s">
        <v>1566</v>
      </c>
      <c r="J711">
        <v>14.748992810415089</v>
      </c>
      <c r="K711">
        <v>14.005828070244092</v>
      </c>
      <c r="L711">
        <v>10.162673402240884</v>
      </c>
      <c r="M711">
        <v>12.410714519654903</v>
      </c>
      <c r="N711">
        <v>1.577212942443154</v>
      </c>
      <c r="O711">
        <v>10.180379665311563</v>
      </c>
      <c r="P711">
        <v>10.719011957123598</v>
      </c>
      <c r="Q711">
        <v>12.863915153234771</v>
      </c>
      <c r="R711">
        <v>11.901995490535569</v>
      </c>
      <c r="S711">
        <v>10.441263553804475</v>
      </c>
      <c r="T711">
        <v>9.7508928010788338</v>
      </c>
      <c r="U711">
        <v>9.9023347973816982</v>
      </c>
      <c r="V711">
        <v>24.157190554267061</v>
      </c>
      <c r="W711">
        <v>3.8387777337383255</v>
      </c>
      <c r="X711">
        <v>8.725405451666731</v>
      </c>
      <c r="Y711">
        <v>10.894189398316428</v>
      </c>
      <c r="Z711">
        <v>-7.8131632408244656</v>
      </c>
      <c r="AA711">
        <v>1.8727526121672611</v>
      </c>
      <c r="AB711">
        <v>5.2986579514637384</v>
      </c>
      <c r="AC711">
        <v>8.8697891693392421</v>
      </c>
    </row>
    <row r="712" spans="1:29" customFormat="1" hidden="1">
      <c r="A712" t="s">
        <v>133</v>
      </c>
      <c r="B712" t="s">
        <v>141</v>
      </c>
      <c r="C712" t="s">
        <v>1565</v>
      </c>
      <c r="D712" t="s">
        <v>1564</v>
      </c>
      <c r="I712">
        <v>134174051415400</v>
      </c>
      <c r="J712">
        <v>153963372612100</v>
      </c>
      <c r="K712">
        <v>175527217871300</v>
      </c>
      <c r="L712">
        <v>193365475755600</v>
      </c>
      <c r="M712">
        <v>217363512931200</v>
      </c>
      <c r="N712">
        <v>220791798389300</v>
      </c>
      <c r="O712">
        <v>243269241735200</v>
      </c>
      <c r="P712">
        <v>269345300844800</v>
      </c>
      <c r="Q712">
        <v>303993651814700</v>
      </c>
      <c r="R712">
        <v>340174962545200</v>
      </c>
      <c r="S712">
        <v>375693526928600</v>
      </c>
      <c r="T712">
        <v>412327000000000</v>
      </c>
      <c r="U712">
        <v>453157000000000</v>
      </c>
      <c r="V712">
        <v>562627000000000</v>
      </c>
      <c r="W712">
        <v>584225000000000</v>
      </c>
      <c r="X712">
        <v>635201000000000</v>
      </c>
      <c r="Y712">
        <v>704401000000000</v>
      </c>
      <c r="Z712">
        <v>649365000000000</v>
      </c>
      <c r="AA712">
        <v>661526000000000</v>
      </c>
      <c r="AB712">
        <v>696578000000000</v>
      </c>
      <c r="AC712">
        <v>758363000000000</v>
      </c>
    </row>
    <row r="713" spans="1:29" customFormat="1" hidden="1">
      <c r="A713" t="s">
        <v>133</v>
      </c>
      <c r="B713" t="s">
        <v>141</v>
      </c>
      <c r="C713" t="s">
        <v>1563</v>
      </c>
      <c r="D713" t="s">
        <v>1562</v>
      </c>
      <c r="I713">
        <v>24.267085725840129</v>
      </c>
      <c r="J713">
        <v>25.421160232322226</v>
      </c>
      <c r="K713">
        <v>26.318944847817544</v>
      </c>
      <c r="L713">
        <v>26.698934938931533</v>
      </c>
      <c r="M713">
        <v>27.021164321151154</v>
      </c>
      <c r="N713">
        <v>25.703478421378563</v>
      </c>
      <c r="O713">
        <v>25.618854171453993</v>
      </c>
      <c r="P713">
        <v>26.998043746004686</v>
      </c>
      <c r="Q713">
        <v>28.772130451843232</v>
      </c>
      <c r="R713">
        <v>30.883107230198455</v>
      </c>
      <c r="S713">
        <v>30.565179275871461</v>
      </c>
      <c r="T713">
        <v>31.273598168929794</v>
      </c>
      <c r="U713">
        <v>31.363976770145964</v>
      </c>
      <c r="V713">
        <v>35.106904326302626</v>
      </c>
      <c r="W713">
        <v>31.805201210113321</v>
      </c>
      <c r="X713">
        <v>33.857152648650086</v>
      </c>
      <c r="Y713">
        <v>32.643982745612718</v>
      </c>
      <c r="Z713">
        <v>26.81747887769297</v>
      </c>
      <c r="AA713">
        <v>24.198323852790658</v>
      </c>
      <c r="AB713">
        <v>23.819101393815519</v>
      </c>
      <c r="AC713">
        <v>23.83868277560175</v>
      </c>
    </row>
    <row r="714" spans="1:29" customFormat="1" hidden="1">
      <c r="A714" t="s">
        <v>133</v>
      </c>
      <c r="B714" t="s">
        <v>141</v>
      </c>
      <c r="C714" t="s">
        <v>1561</v>
      </c>
      <c r="D714" t="s">
        <v>1560</v>
      </c>
      <c r="I714">
        <v>196859549.27281198</v>
      </c>
      <c r="J714">
        <v>357301401.99890715</v>
      </c>
      <c r="K714">
        <v>439878198.82214725</v>
      </c>
      <c r="L714">
        <v>429673124.22170603</v>
      </c>
      <c r="M714">
        <v>552004808.35091949</v>
      </c>
      <c r="N714">
        <v>552527394.11941838</v>
      </c>
      <c r="O714">
        <v>611951065.43148291</v>
      </c>
      <c r="P714">
        <v>660909295.71806526</v>
      </c>
      <c r="Q714">
        <v>730063156.54962528</v>
      </c>
      <c r="R714">
        <v>826972570.72258055</v>
      </c>
      <c r="S714">
        <v>1004572567.426648</v>
      </c>
      <c r="T714">
        <v>1431497527.6786599</v>
      </c>
      <c r="U714">
        <v>2105756756.3343077</v>
      </c>
      <c r="V714">
        <v>3452193013.093658</v>
      </c>
      <c r="W714">
        <v>4647149933.2914171</v>
      </c>
      <c r="X714">
        <v>3504231349.5887809</v>
      </c>
      <c r="Y714">
        <v>3535716684.2016459</v>
      </c>
      <c r="Z714">
        <v>3975572593.522593</v>
      </c>
      <c r="AA714">
        <v>4744718647.9738817</v>
      </c>
      <c r="AB714">
        <v>4891005449.8182907</v>
      </c>
      <c r="AC714">
        <v>5574957348.2125969</v>
      </c>
    </row>
    <row r="715" spans="1:29" customFormat="1" hidden="1">
      <c r="A715" t="s">
        <v>133</v>
      </c>
      <c r="B715" t="s">
        <v>141</v>
      </c>
      <c r="C715" t="s">
        <v>1559</v>
      </c>
      <c r="D715" t="s">
        <v>1558</v>
      </c>
      <c r="I715">
        <v>2157999947800</v>
      </c>
      <c r="J715">
        <v>3943999995900</v>
      </c>
      <c r="K715">
        <v>4853000044500</v>
      </c>
      <c r="L715">
        <v>5019999928300</v>
      </c>
      <c r="M715">
        <v>7323999797200</v>
      </c>
      <c r="N715">
        <v>7704000069600</v>
      </c>
      <c r="O715">
        <v>8670000185300</v>
      </c>
      <c r="P715">
        <v>9731999531000</v>
      </c>
      <c r="Q715">
        <v>11155000000500</v>
      </c>
      <c r="R715">
        <v>12826000000000</v>
      </c>
      <c r="S715">
        <v>15817999646700</v>
      </c>
      <c r="T715">
        <v>22702000000000</v>
      </c>
      <c r="U715">
        <v>33680000000000</v>
      </c>
      <c r="V715">
        <v>55598000000000</v>
      </c>
      <c r="W715">
        <v>75759000000000</v>
      </c>
      <c r="X715">
        <v>59800000000000</v>
      </c>
      <c r="Y715">
        <v>65810000000000</v>
      </c>
      <c r="Z715">
        <v>81538000000000</v>
      </c>
      <c r="AA715">
        <v>98823000000000</v>
      </c>
      <c r="AB715">
        <v>102385455000000</v>
      </c>
      <c r="AC715">
        <v>117899198000000</v>
      </c>
    </row>
    <row r="716" spans="1:29" customFormat="1" hidden="1">
      <c r="A716" t="s">
        <v>133</v>
      </c>
      <c r="B716" t="s">
        <v>141</v>
      </c>
      <c r="C716" t="s">
        <v>1557</v>
      </c>
      <c r="D716" t="s">
        <v>1556</v>
      </c>
      <c r="I716">
        <v>6683208902300</v>
      </c>
      <c r="J716">
        <v>10944606391500</v>
      </c>
      <c r="K716">
        <v>12846131022200</v>
      </c>
      <c r="L716">
        <v>12669605715000</v>
      </c>
      <c r="M716">
        <v>14691911075500</v>
      </c>
      <c r="N716">
        <v>14047745560000</v>
      </c>
      <c r="O716">
        <v>15311300682000</v>
      </c>
      <c r="P716">
        <v>17079656628600</v>
      </c>
      <c r="Q716">
        <v>18878981243600</v>
      </c>
      <c r="R716">
        <v>20997293048500</v>
      </c>
      <c r="S716">
        <v>23549175954200</v>
      </c>
      <c r="T716">
        <v>31434000000000</v>
      </c>
      <c r="U716">
        <v>43116000000000</v>
      </c>
      <c r="V716">
        <v>66640000000000</v>
      </c>
      <c r="W716">
        <v>84549000000000</v>
      </c>
      <c r="X716">
        <v>62413000000000</v>
      </c>
      <c r="Y716">
        <v>65810000000000</v>
      </c>
      <c r="Z716">
        <v>68448370000000</v>
      </c>
      <c r="AA716">
        <v>73051000000000</v>
      </c>
      <c r="AB716">
        <v>78033724000000</v>
      </c>
      <c r="AC716">
        <v>85189168000000</v>
      </c>
    </row>
    <row r="717" spans="1:29" customFormat="1" hidden="1">
      <c r="A717" t="s">
        <v>133</v>
      </c>
      <c r="B717" t="s">
        <v>141</v>
      </c>
      <c r="C717" t="s">
        <v>1555</v>
      </c>
      <c r="D717" t="s">
        <v>1554</v>
      </c>
      <c r="E717">
        <v>813228876.86397314</v>
      </c>
      <c r="F717">
        <v>1448766745.3681281</v>
      </c>
      <c r="G717">
        <v>1740550949.5860629</v>
      </c>
      <c r="H717">
        <v>3197079950.387742</v>
      </c>
      <c r="I717">
        <v>4149102364.9448876</v>
      </c>
      <c r="J717">
        <v>5628674904.4269953</v>
      </c>
      <c r="K717">
        <v>6929463693.5252895</v>
      </c>
      <c r="L717">
        <v>7596654977.164216</v>
      </c>
      <c r="M717">
        <v>7904356193.322279</v>
      </c>
      <c r="N717">
        <v>7925225014.2309008</v>
      </c>
      <c r="O717">
        <v>9230155830.1530056</v>
      </c>
      <c r="P717">
        <v>10188883212.160543</v>
      </c>
      <c r="Q717">
        <v>11648483614.836872</v>
      </c>
      <c r="R717">
        <v>14019331962.228519</v>
      </c>
      <c r="S717">
        <v>16111139694.455734</v>
      </c>
      <c r="T717">
        <v>19455490339.289787</v>
      </c>
      <c r="U717">
        <v>22922550291.511013</v>
      </c>
      <c r="V717">
        <v>30630001319.455765</v>
      </c>
      <c r="W717">
        <v>36175742612.216103</v>
      </c>
      <c r="X717">
        <v>39397756627.819847</v>
      </c>
      <c r="Y717">
        <v>41380457119.824249</v>
      </c>
      <c r="Z717">
        <v>40323845975.694489</v>
      </c>
      <c r="AA717">
        <v>42450547340.119072</v>
      </c>
      <c r="AB717">
        <v>45674553286.006714</v>
      </c>
      <c r="AC717">
        <v>49963693871.760925</v>
      </c>
    </row>
    <row r="718" spans="1:29" customFormat="1" hidden="1">
      <c r="A718" t="s">
        <v>133</v>
      </c>
      <c r="B718" t="s">
        <v>141</v>
      </c>
      <c r="C718" t="s">
        <v>1553</v>
      </c>
      <c r="D718" t="s">
        <v>1552</v>
      </c>
      <c r="E718">
        <v>5272000004100</v>
      </c>
      <c r="F718">
        <v>11559999897600</v>
      </c>
      <c r="G718">
        <v>19498000187400</v>
      </c>
      <c r="H718">
        <v>34019999744000</v>
      </c>
      <c r="I718">
        <v>45482999021600</v>
      </c>
      <c r="J718">
        <v>62131001098200</v>
      </c>
      <c r="K718">
        <v>76449998438400</v>
      </c>
      <c r="L718">
        <v>88753997611000</v>
      </c>
      <c r="M718">
        <v>104874997973000</v>
      </c>
      <c r="N718">
        <v>110502998966300</v>
      </c>
      <c r="O718">
        <v>130770999967700</v>
      </c>
      <c r="P718">
        <v>150033003446300</v>
      </c>
      <c r="Q718">
        <v>177983005392900</v>
      </c>
      <c r="R718">
        <v>217433997345800</v>
      </c>
      <c r="S718">
        <v>253686005628900</v>
      </c>
      <c r="T718">
        <v>308543000000000</v>
      </c>
      <c r="U718">
        <v>366629000000000</v>
      </c>
      <c r="V718">
        <v>493300000000000</v>
      </c>
      <c r="W718">
        <v>589746000000000</v>
      </c>
      <c r="X718">
        <v>672326000000000</v>
      </c>
      <c r="Y718">
        <v>770211000000000</v>
      </c>
      <c r="Z718">
        <v>827032000000000</v>
      </c>
      <c r="AA718">
        <v>884160000000000</v>
      </c>
      <c r="AB718">
        <v>956124455000000</v>
      </c>
      <c r="AC718">
        <v>1056632198000000</v>
      </c>
    </row>
    <row r="719" spans="1:29" customFormat="1" hidden="1">
      <c r="A719" t="s">
        <v>133</v>
      </c>
      <c r="B719" t="s">
        <v>141</v>
      </c>
      <c r="C719" t="s">
        <v>1551</v>
      </c>
      <c r="D719" t="s">
        <v>1550</v>
      </c>
      <c r="E719">
        <v>2045025445.1600718</v>
      </c>
      <c r="F719">
        <v>2240149180.0196738</v>
      </c>
      <c r="G719">
        <v>3231399108.8199315</v>
      </c>
      <c r="H719">
        <v>4395672725.3376722</v>
      </c>
      <c r="I719">
        <v>6175502890.2894459</v>
      </c>
      <c r="J719">
        <v>7229939989.330986</v>
      </c>
      <c r="K719">
        <v>8258714923.4558926</v>
      </c>
      <c r="L719">
        <v>9033045852.0996399</v>
      </c>
      <c r="M719">
        <v>10173836602.436077</v>
      </c>
      <c r="N719">
        <v>10295899043.298382</v>
      </c>
      <c r="O719">
        <v>11336758401.315453</v>
      </c>
      <c r="P719">
        <v>12557520812.002905</v>
      </c>
      <c r="Q719">
        <v>14155469708.43948</v>
      </c>
      <c r="R719">
        <v>15834612166.284851</v>
      </c>
      <c r="S719">
        <v>17503707060.711189</v>
      </c>
      <c r="T719">
        <v>19455490339.289787</v>
      </c>
      <c r="U719">
        <v>21757735711.678947</v>
      </c>
      <c r="V719">
        <v>27588494796.374325</v>
      </c>
      <c r="W719">
        <v>29320571425.087353</v>
      </c>
      <c r="X719">
        <v>30584982541.397976</v>
      </c>
      <c r="Y719">
        <v>33767799941.217747</v>
      </c>
      <c r="Z719">
        <v>31470568809.444832</v>
      </c>
      <c r="AA719">
        <v>32205524430.863632</v>
      </c>
      <c r="AB719">
        <v>33960737678.576103</v>
      </c>
      <c r="AC719">
        <v>36983243356.696419</v>
      </c>
    </row>
    <row r="720" spans="1:29" customFormat="1" hidden="1">
      <c r="A720" t="s">
        <v>133</v>
      </c>
      <c r="B720" t="s">
        <v>141</v>
      </c>
      <c r="C720" t="s">
        <v>1549</v>
      </c>
      <c r="D720" t="s">
        <v>1548</v>
      </c>
      <c r="E720">
        <v>-7.6930580827130939</v>
      </c>
      <c r="F720">
        <v>9.5413842072917987</v>
      </c>
      <c r="G720">
        <v>44.249282040741235</v>
      </c>
      <c r="H720">
        <v>36.030016018136479</v>
      </c>
      <c r="I720">
        <v>40.490506827144401</v>
      </c>
      <c r="J720">
        <v>17.074513894237995</v>
      </c>
      <c r="K720">
        <v>14.229370307956074</v>
      </c>
      <c r="L720">
        <v>9.3759251387227351</v>
      </c>
      <c r="M720">
        <v>12.629081807121253</v>
      </c>
      <c r="N720">
        <v>1.1997680484968356</v>
      </c>
      <c r="O720">
        <v>10.10945575165259</v>
      </c>
      <c r="P720">
        <v>10.76817876392073</v>
      </c>
      <c r="Q720">
        <v>12.725034824622369</v>
      </c>
      <c r="R720">
        <v>11.862145816639824</v>
      </c>
      <c r="S720">
        <v>10.540800601230927</v>
      </c>
      <c r="T720">
        <v>11.150685233755823</v>
      </c>
      <c r="U720">
        <v>11.833396805938335</v>
      </c>
      <c r="V720">
        <v>26.798556439701528</v>
      </c>
      <c r="W720">
        <v>6.2782570832413001</v>
      </c>
      <c r="X720">
        <v>4.312368602846405</v>
      </c>
      <c r="Y720">
        <v>10.40647120040596</v>
      </c>
      <c r="Z720">
        <v>-6.8030228080357205</v>
      </c>
      <c r="AA720">
        <v>2.3353744441957076</v>
      </c>
      <c r="AB720">
        <v>5.4500377768430042</v>
      </c>
      <c r="AC720">
        <v>8.9000000728106698</v>
      </c>
    </row>
    <row r="721" spans="1:29" customFormat="1" hidden="1">
      <c r="A721" t="s">
        <v>133</v>
      </c>
      <c r="B721" t="s">
        <v>141</v>
      </c>
      <c r="C721" t="s">
        <v>1547</v>
      </c>
      <c r="D721" t="s">
        <v>1546</v>
      </c>
      <c r="E721">
        <v>46645061149500</v>
      </c>
      <c r="F721">
        <v>51095645647500</v>
      </c>
      <c r="G721">
        <v>73705102000600</v>
      </c>
      <c r="H721">
        <v>100261062057600</v>
      </c>
      <c r="I721">
        <v>140857274235000</v>
      </c>
      <c r="J721">
        <v>164907969095300</v>
      </c>
      <c r="K721">
        <v>188373334685200</v>
      </c>
      <c r="L721">
        <v>206035077526600</v>
      </c>
      <c r="M721">
        <v>232055416018800</v>
      </c>
      <c r="N721">
        <v>234839542755000</v>
      </c>
      <c r="O721">
        <v>258580542417200</v>
      </c>
      <c r="P721">
        <v>286424957473400</v>
      </c>
      <c r="Q721">
        <v>322872633058300</v>
      </c>
      <c r="R721">
        <v>361172255593700</v>
      </c>
      <c r="S721">
        <v>399242702882800</v>
      </c>
      <c r="T721">
        <v>443761000000000</v>
      </c>
      <c r="U721">
        <v>496273000000000</v>
      </c>
      <c r="V721">
        <v>629267000000000</v>
      </c>
      <c r="W721">
        <v>668774000000000</v>
      </c>
      <c r="X721">
        <v>697614000000000</v>
      </c>
      <c r="Y721">
        <v>770211000000000</v>
      </c>
      <c r="Z721">
        <v>717813370000000</v>
      </c>
      <c r="AA721">
        <v>734577000000000</v>
      </c>
      <c r="AB721">
        <v>774611724000000</v>
      </c>
      <c r="AC721">
        <v>843552168000000</v>
      </c>
    </row>
    <row r="722" spans="1:29" customFormat="1" hidden="1">
      <c r="A722" t="s">
        <v>133</v>
      </c>
      <c r="B722" t="s">
        <v>141</v>
      </c>
      <c r="C722" t="s">
        <v>1545</v>
      </c>
      <c r="D722" t="s">
        <v>1544</v>
      </c>
      <c r="E722">
        <v>12.565844977607618</v>
      </c>
      <c r="F722">
        <v>15.070332387121219</v>
      </c>
      <c r="G722">
        <v>17.640140839256539</v>
      </c>
      <c r="H722">
        <v>24.255300086588985</v>
      </c>
      <c r="I722">
        <v>25.475818346679691</v>
      </c>
      <c r="J722">
        <v>27.144243879604673</v>
      </c>
      <c r="K722">
        <v>28.102897825046146</v>
      </c>
      <c r="L722">
        <v>28.299581113919309</v>
      </c>
      <c r="M722">
        <v>29.049878033994197</v>
      </c>
      <c r="N722">
        <v>27.629757030680203</v>
      </c>
      <c r="O722">
        <v>27.437967622669458</v>
      </c>
      <c r="P722">
        <v>28.870766974932216</v>
      </c>
      <c r="Q722">
        <v>30.695986787892899</v>
      </c>
      <c r="R722">
        <v>32.819037098399455</v>
      </c>
      <c r="S722">
        <v>32.597735075003342</v>
      </c>
      <c r="T722">
        <v>33.757402891244105</v>
      </c>
      <c r="U722">
        <v>34.536651076476709</v>
      </c>
      <c r="V722">
        <v>39.566270897014604</v>
      </c>
      <c r="W722">
        <v>36.493121796581413</v>
      </c>
      <c r="X722">
        <v>37.162575974989331</v>
      </c>
      <c r="Y722">
        <v>35.693808774378681</v>
      </c>
      <c r="Z722">
        <v>29.750626016005722</v>
      </c>
      <c r="AA722">
        <v>27.243323589342396</v>
      </c>
      <c r="AB722">
        <v>26.675629599621903</v>
      </c>
      <c r="AC722">
        <v>26.832677426498076</v>
      </c>
    </row>
    <row r="723" spans="1:29" customFormat="1" hidden="1">
      <c r="A723" t="s">
        <v>133</v>
      </c>
      <c r="B723" t="s">
        <v>141</v>
      </c>
      <c r="C723" t="s">
        <v>1543</v>
      </c>
      <c r="D723" t="s">
        <v>1542</v>
      </c>
      <c r="E723">
        <v>2930215538.20999</v>
      </c>
      <c r="F723">
        <v>3463880949.3895893</v>
      </c>
      <c r="G723">
        <v>3831479526.3049874</v>
      </c>
      <c r="H723">
        <v>4941471572.1996775</v>
      </c>
      <c r="I723">
        <v>7078095310.9278927</v>
      </c>
      <c r="J723">
        <v>8690196937.6699638</v>
      </c>
      <c r="K723">
        <v>12781756966.708654</v>
      </c>
      <c r="L723">
        <v>13755189198.302364</v>
      </c>
      <c r="M723">
        <v>14190608828.549894</v>
      </c>
      <c r="N723">
        <v>15151041603.961075</v>
      </c>
      <c r="O723">
        <v>17922825678.158012</v>
      </c>
      <c r="P723">
        <v>18595918552.134418</v>
      </c>
      <c r="Q723">
        <v>21724925553.846657</v>
      </c>
      <c r="R723">
        <v>26759132794.245872</v>
      </c>
      <c r="S723">
        <v>33292010669.37635</v>
      </c>
      <c r="T723">
        <v>38623129995.210136</v>
      </c>
      <c r="U723">
        <v>46856276474.357971</v>
      </c>
      <c r="V723">
        <v>65095862341.956367</v>
      </c>
      <c r="W723">
        <v>83250410219.448242</v>
      </c>
      <c r="X723">
        <v>77749986571.034958</v>
      </c>
      <c r="Y723">
        <v>92994667681.476929</v>
      </c>
      <c r="Z723">
        <v>113207523251.13666</v>
      </c>
      <c r="AA723">
        <v>119241741885.92279</v>
      </c>
      <c r="AB723">
        <v>139491323681.0141</v>
      </c>
      <c r="AC723">
        <v>154791469642.51938</v>
      </c>
    </row>
    <row r="724" spans="1:29" customFormat="1" hidden="1">
      <c r="A724" t="s">
        <v>133</v>
      </c>
      <c r="B724" t="s">
        <v>141</v>
      </c>
      <c r="C724" t="s">
        <v>1541</v>
      </c>
      <c r="D724" t="s">
        <v>1540</v>
      </c>
      <c r="E724">
        <v>18996000718800</v>
      </c>
      <c r="F724">
        <v>27638999547900</v>
      </c>
      <c r="G724">
        <v>42921000697900</v>
      </c>
      <c r="H724">
        <v>52582001147900</v>
      </c>
      <c r="I724">
        <v>77591000121300</v>
      </c>
      <c r="J724">
        <v>95924999159800</v>
      </c>
      <c r="K724">
        <v>141016006918100</v>
      </c>
      <c r="L724">
        <v>160705999274000</v>
      </c>
      <c r="M724">
        <v>188280997937200</v>
      </c>
      <c r="N724">
        <v>211254006251500</v>
      </c>
      <c r="O724">
        <v>253927006142500</v>
      </c>
      <c r="P724">
        <v>273828000000000</v>
      </c>
      <c r="Q724">
        <v>331946000000000</v>
      </c>
      <c r="R724">
        <v>415023000000000</v>
      </c>
      <c r="S724">
        <v>524216000000000</v>
      </c>
      <c r="T724">
        <v>612521000000000</v>
      </c>
      <c r="U724">
        <v>749431000000000</v>
      </c>
      <c r="V724">
        <v>1048377000000000</v>
      </c>
      <c r="W724">
        <v>1357169000000000</v>
      </c>
      <c r="X724">
        <v>1326810000000000</v>
      </c>
      <c r="Y724">
        <v>1730902000000000</v>
      </c>
      <c r="Z724">
        <v>2321858000000000</v>
      </c>
      <c r="AA724">
        <v>2483567000000000</v>
      </c>
      <c r="AB724">
        <v>2920030000000000</v>
      </c>
      <c r="AC724">
        <v>3273530000000000</v>
      </c>
    </row>
    <row r="725" spans="1:29" customFormat="1" hidden="1">
      <c r="A725" t="s">
        <v>133</v>
      </c>
      <c r="B725" t="s">
        <v>141</v>
      </c>
      <c r="C725" t="s">
        <v>1539</v>
      </c>
      <c r="D725" t="s">
        <v>1538</v>
      </c>
      <c r="E725">
        <v>3363738968.692975</v>
      </c>
      <c r="F725">
        <v>3149881403.997303</v>
      </c>
      <c r="G725">
        <v>3741864635.4949522</v>
      </c>
      <c r="H725">
        <v>5306826628.6717339</v>
      </c>
      <c r="I725">
        <v>6976706681.5840673</v>
      </c>
      <c r="J725">
        <v>8111482808.4108534</v>
      </c>
      <c r="K725">
        <v>9839338429.6421833</v>
      </c>
      <c r="L725">
        <v>10789269156.804298</v>
      </c>
      <c r="M725">
        <v>12773611402.787661</v>
      </c>
      <c r="N725">
        <v>14377400755.444622</v>
      </c>
      <c r="O725">
        <v>16766086240.704329</v>
      </c>
      <c r="P725">
        <v>19522746029.393082</v>
      </c>
      <c r="Q725">
        <v>22604588206.023159</v>
      </c>
      <c r="R725">
        <v>27741433058.149944</v>
      </c>
      <c r="S725">
        <v>33827682527.984299</v>
      </c>
      <c r="T725">
        <v>38623129995.210136</v>
      </c>
      <c r="U725">
        <v>43253446999.750626</v>
      </c>
      <c r="V725">
        <v>54902287628.780029</v>
      </c>
      <c r="W725">
        <v>63143820016.466507</v>
      </c>
      <c r="X725">
        <v>58836787928.154938</v>
      </c>
      <c r="Y725">
        <v>63674841610.203934</v>
      </c>
      <c r="Z725">
        <v>66283229979.026382</v>
      </c>
      <c r="AA725">
        <v>72311529845.029266</v>
      </c>
      <c r="AB725">
        <v>84853585508.23735</v>
      </c>
      <c r="AC725">
        <v>95718793579.989563</v>
      </c>
    </row>
    <row r="726" spans="1:29" customFormat="1" hidden="1">
      <c r="A726" t="s">
        <v>133</v>
      </c>
      <c r="B726" t="s">
        <v>141</v>
      </c>
      <c r="C726" t="s">
        <v>1537</v>
      </c>
      <c r="D726" t="s">
        <v>1536</v>
      </c>
      <c r="E726">
        <v>-4.4966646954830765</v>
      </c>
      <c r="F726">
        <v>-6.3577336614430919</v>
      </c>
      <c r="G726">
        <v>18.793826038859834</v>
      </c>
      <c r="H726">
        <v>41.823052024162223</v>
      </c>
      <c r="I726">
        <v>31.466640419159376</v>
      </c>
      <c r="J726">
        <v>16.265211920434837</v>
      </c>
      <c r="K726">
        <v>21.30135342751025</v>
      </c>
      <c r="L726">
        <v>9.6544166455372107</v>
      </c>
      <c r="M726">
        <v>18.391813357737277</v>
      </c>
      <c r="N726">
        <v>12.555488828374379</v>
      </c>
      <c r="O726">
        <v>16.61416778936993</v>
      </c>
      <c r="P726">
        <v>16.441880049478669</v>
      </c>
      <c r="Q726">
        <v>15.78590517947687</v>
      </c>
      <c r="R726">
        <v>22.724788460238514</v>
      </c>
      <c r="S726">
        <v>21.939203562688064</v>
      </c>
      <c r="T726">
        <v>14.176104033312825</v>
      </c>
      <c r="U726">
        <v>11.988456153384575</v>
      </c>
      <c r="V726">
        <v>26.931589126518787</v>
      </c>
      <c r="W726">
        <v>15.011273197596651</v>
      </c>
      <c r="X726">
        <v>-6.8209875284523349</v>
      </c>
      <c r="Y726">
        <v>8.2228378747607707</v>
      </c>
      <c r="Z726">
        <v>4.0964190924731838</v>
      </c>
      <c r="AA726">
        <v>9.0947587616209802</v>
      </c>
      <c r="AB726">
        <v>17.344475618323855</v>
      </c>
      <c r="AC726">
        <v>12.804654048116149</v>
      </c>
    </row>
    <row r="727" spans="1:29" customFormat="1" hidden="1">
      <c r="A727" t="s">
        <v>133</v>
      </c>
      <c r="B727" t="s">
        <v>141</v>
      </c>
      <c r="C727" t="s">
        <v>1535</v>
      </c>
      <c r="D727" t="s">
        <v>1534</v>
      </c>
      <c r="E727">
        <v>91438036768600</v>
      </c>
      <c r="F727">
        <v>85624649925600</v>
      </c>
      <c r="G727">
        <v>101716797679000</v>
      </c>
      <c r="H727">
        <v>144257866889600</v>
      </c>
      <c r="I727">
        <v>189650971140100</v>
      </c>
      <c r="J727">
        <v>220498103505200</v>
      </c>
      <c r="K727">
        <v>267467183833800</v>
      </c>
      <c r="L727">
        <v>293289580151200</v>
      </c>
      <c r="M727">
        <v>347230852330300</v>
      </c>
      <c r="N727">
        <v>390827383203300</v>
      </c>
      <c r="O727">
        <v>455760100415500</v>
      </c>
      <c r="P727">
        <v>530695629439200</v>
      </c>
      <c r="Q727">
        <v>614470738294100</v>
      </c>
      <c r="R727">
        <v>754107913721500</v>
      </c>
      <c r="S727">
        <v>919553183995200</v>
      </c>
      <c r="T727">
        <v>1049910000000000</v>
      </c>
      <c r="U727">
        <v>1175778000000000</v>
      </c>
      <c r="V727">
        <v>1492433700000000</v>
      </c>
      <c r="W727">
        <v>1716467000000000</v>
      </c>
      <c r="X727">
        <v>1599387000000000</v>
      </c>
      <c r="Y727">
        <v>1730902000000000</v>
      </c>
      <c r="Z727">
        <v>1801807000000000</v>
      </c>
      <c r="AA727">
        <v>1965677000000000</v>
      </c>
      <c r="AB727">
        <v>2306613368000000</v>
      </c>
      <c r="AC727">
        <v>2601967230000000</v>
      </c>
    </row>
    <row r="728" spans="1:29" customFormat="1" hidden="1">
      <c r="A728" t="s">
        <v>133</v>
      </c>
      <c r="B728" t="s">
        <v>141</v>
      </c>
      <c r="C728" t="s">
        <v>1533</v>
      </c>
      <c r="D728" t="s">
        <v>1532</v>
      </c>
      <c r="E728">
        <v>45.277086502528007</v>
      </c>
      <c r="F728">
        <v>36.031912951904324</v>
      </c>
      <c r="G728">
        <v>38.83128987566932</v>
      </c>
      <c r="H728">
        <v>37.489483438947346</v>
      </c>
      <c r="I728">
        <v>43.460067870386098</v>
      </c>
      <c r="J728">
        <v>41.908411667616278</v>
      </c>
      <c r="K728">
        <v>51.837259843877433</v>
      </c>
      <c r="L728">
        <v>51.241775969135176</v>
      </c>
      <c r="M728">
        <v>52.152945238697427</v>
      </c>
      <c r="N728">
        <v>52.82116249412212</v>
      </c>
      <c r="O728">
        <v>53.27818074940307</v>
      </c>
      <c r="P728">
        <v>52.69256895227943</v>
      </c>
      <c r="Q728">
        <v>57.249342474022335</v>
      </c>
      <c r="R728">
        <v>62.642711811194765</v>
      </c>
      <c r="S728">
        <v>67.359861840685042</v>
      </c>
      <c r="T728">
        <v>67.015353374886899</v>
      </c>
      <c r="U728">
        <v>70.59680754357953</v>
      </c>
      <c r="V728">
        <v>84.08750939428235</v>
      </c>
      <c r="W728">
        <v>83.98078768748681</v>
      </c>
      <c r="X728">
        <v>73.338941866558187</v>
      </c>
      <c r="Y728">
        <v>80.215012503313517</v>
      </c>
      <c r="Z728">
        <v>83.523647235259347</v>
      </c>
      <c r="AA728">
        <v>76.525311523720049</v>
      </c>
      <c r="AB728">
        <v>81.46809580326439</v>
      </c>
      <c r="AC728">
        <v>83.129753855905335</v>
      </c>
    </row>
    <row r="729" spans="1:29" customFormat="1" hidden="1">
      <c r="A729" t="s">
        <v>133</v>
      </c>
      <c r="B729" t="s">
        <v>141</v>
      </c>
      <c r="C729" t="s">
        <v>1531</v>
      </c>
      <c r="D729" t="s">
        <v>1530</v>
      </c>
      <c r="E729">
        <v>-597889875.25071979</v>
      </c>
      <c r="F729">
        <v>-491903978.72295892</v>
      </c>
      <c r="G729">
        <v>-403134977.90288579</v>
      </c>
      <c r="H729">
        <v>-1155534902.8692143</v>
      </c>
      <c r="I729">
        <v>-1538569712.9394546</v>
      </c>
      <c r="J729">
        <v>-1886069294.8794827</v>
      </c>
      <c r="K729">
        <v>-2704621713.9549456</v>
      </c>
      <c r="L729">
        <v>-2184827719.892385</v>
      </c>
      <c r="M729">
        <v>-1987563953.4368405</v>
      </c>
      <c r="N729">
        <v>-818893985.90437019</v>
      </c>
      <c r="O729">
        <v>-1114137105.3658381</v>
      </c>
      <c r="P729">
        <v>-598816190.58740735</v>
      </c>
      <c r="Q729">
        <v>-2531137966.8968225</v>
      </c>
      <c r="R729">
        <v>-4343434958.7672873</v>
      </c>
      <c r="S729">
        <v>-6157479968.8174772</v>
      </c>
      <c r="T729">
        <v>-1911038479.9293959</v>
      </c>
      <c r="U729">
        <v>-1911499445.1130874</v>
      </c>
      <c r="V729">
        <v>-10504854821.058514</v>
      </c>
      <c r="W729">
        <v>-13525433605.790611</v>
      </c>
      <c r="X729">
        <v>-10990687612.622458</v>
      </c>
      <c r="Y729">
        <v>-9521076313.4902687</v>
      </c>
      <c r="Z729">
        <v>-5601579736.4668026</v>
      </c>
      <c r="AA729">
        <v>5458853466.487421</v>
      </c>
      <c r="AB729">
        <v>3695048984.6770205</v>
      </c>
      <c r="AC729">
        <v>6098212596.9358807</v>
      </c>
    </row>
    <row r="730" spans="1:29" customFormat="1" hidden="1">
      <c r="A730" t="s">
        <v>133</v>
      </c>
      <c r="B730" t="s">
        <v>141</v>
      </c>
      <c r="C730" t="s">
        <v>1529</v>
      </c>
      <c r="D730" t="s">
        <v>1528</v>
      </c>
      <c r="E730">
        <v>-3876000366500</v>
      </c>
      <c r="F730">
        <v>-3925000323100</v>
      </c>
      <c r="G730">
        <v>-4515998728200</v>
      </c>
      <c r="H730">
        <v>-12296000634900</v>
      </c>
      <c r="I730">
        <v>-16866001027000</v>
      </c>
      <c r="J730">
        <v>-20818998329300</v>
      </c>
      <c r="K730">
        <v>-29839008464900</v>
      </c>
      <c r="L730">
        <v>-25525997273100</v>
      </c>
      <c r="M730">
        <v>-26370998534200</v>
      </c>
      <c r="N730">
        <v>-11418002784200</v>
      </c>
      <c r="O730">
        <v>-15784871463800</v>
      </c>
      <c r="P730">
        <v>-8817668209100</v>
      </c>
      <c r="Q730">
        <v>-38674522565200</v>
      </c>
      <c r="R730">
        <v>-67364866445900</v>
      </c>
      <c r="S730">
        <v>-96955679589000</v>
      </c>
      <c r="T730">
        <v>-30307000000000</v>
      </c>
      <c r="U730">
        <v>-30573000000000</v>
      </c>
      <c r="V730">
        <v>-169182000000000</v>
      </c>
      <c r="W730">
        <v>-220495000000000</v>
      </c>
      <c r="X730">
        <v>-187557000000000</v>
      </c>
      <c r="Y730">
        <v>-177215000000000</v>
      </c>
      <c r="Z730">
        <v>-114887000000000</v>
      </c>
      <c r="AA730">
        <v>113697000000000</v>
      </c>
      <c r="AB730">
        <v>77350000000000</v>
      </c>
      <c r="AC730">
        <v>128965000000000</v>
      </c>
    </row>
    <row r="731" spans="1:29" customFormat="1" hidden="1">
      <c r="A731" t="s">
        <v>133</v>
      </c>
      <c r="B731" t="s">
        <v>141</v>
      </c>
      <c r="C731" t="s">
        <v>1527</v>
      </c>
      <c r="D731" t="s">
        <v>1526</v>
      </c>
      <c r="E731">
        <v>-17700938958396.398</v>
      </c>
      <c r="F731">
        <v>10128314553341.1</v>
      </c>
      <c r="G731">
        <v>17660107690205.398</v>
      </c>
      <c r="H731">
        <v>-13985680291874.6</v>
      </c>
      <c r="I731">
        <v>-38535234686806.5</v>
      </c>
      <c r="J731">
        <v>-39159219761225.898</v>
      </c>
      <c r="K731">
        <v>-42606967991218.297</v>
      </c>
      <c r="L731">
        <v>-32451729773810.102</v>
      </c>
      <c r="M731">
        <v>-36833810381311.602</v>
      </c>
      <c r="N731">
        <v>-9039021606009.3809</v>
      </c>
      <c r="O731">
        <v>6589682002398.0596</v>
      </c>
      <c r="P731">
        <v>11088094287921.4</v>
      </c>
      <c r="Q731">
        <v>-16515381651508.5</v>
      </c>
      <c r="R731">
        <v>-36863178993620</v>
      </c>
      <c r="S731">
        <v>-18552503088743.102</v>
      </c>
      <c r="T731">
        <v>11252000000000</v>
      </c>
      <c r="U731">
        <v>4234000000000</v>
      </c>
      <c r="V731">
        <v>-164919700000000</v>
      </c>
      <c r="W731">
        <v>-207084000000000</v>
      </c>
      <c r="X731">
        <v>-166757000000000</v>
      </c>
      <c r="Y731">
        <v>-177215000000000</v>
      </c>
      <c r="Z731">
        <v>-80562800000000</v>
      </c>
      <c r="AA731">
        <v>25959000000000</v>
      </c>
      <c r="AB731">
        <v>28000000000000</v>
      </c>
    </row>
    <row r="732" spans="1:29" customFormat="1" hidden="1">
      <c r="A732" t="s">
        <v>133</v>
      </c>
      <c r="B732" t="s">
        <v>141</v>
      </c>
      <c r="C732" t="s">
        <v>1525</v>
      </c>
      <c r="D732" t="s">
        <v>1524</v>
      </c>
      <c r="E732">
        <v>-9.2384711116676002</v>
      </c>
      <c r="F732">
        <v>-5.116873703515834</v>
      </c>
      <c r="G732">
        <v>-4.0856935495790561</v>
      </c>
      <c r="H732">
        <v>-8.7667015728590183</v>
      </c>
      <c r="I732">
        <v>-9.4469403434613266</v>
      </c>
      <c r="J732">
        <v>-9.0955554874517155</v>
      </c>
      <c r="K732">
        <v>-10.968772049949068</v>
      </c>
      <c r="L732">
        <v>-8.1390703493703445</v>
      </c>
      <c r="M732">
        <v>-7.3046417722017507</v>
      </c>
      <c r="N732">
        <v>-2.8549147593658222</v>
      </c>
      <c r="O732">
        <v>-3.3119330146494166</v>
      </c>
      <c r="P732">
        <v>-1.6967789638251893</v>
      </c>
      <c r="Q732">
        <v>-6.6700336420816626</v>
      </c>
      <c r="R732">
        <v>-10.167913380632248</v>
      </c>
      <c r="S732">
        <v>-12.458454495446087</v>
      </c>
      <c r="T732">
        <v>-3.3158607047475877</v>
      </c>
      <c r="U732">
        <v>-2.8799932175608651</v>
      </c>
      <c r="V732">
        <v>-13.569634792010387</v>
      </c>
      <c r="W732">
        <v>-13.644095747215273</v>
      </c>
      <c r="X732">
        <v>-10.36714519762894</v>
      </c>
      <c r="Y732">
        <v>-8.2126564304476535</v>
      </c>
      <c r="Z732">
        <v>-4.1328028070266321</v>
      </c>
      <c r="AA732">
        <v>3.5033072771189175</v>
      </c>
      <c r="AB732">
        <v>2.1580453661032593</v>
      </c>
      <c r="AC732">
        <v>3.2750054852183528</v>
      </c>
    </row>
    <row r="733" spans="1:29" customFormat="1" hidden="1">
      <c r="A733" t="s">
        <v>133</v>
      </c>
      <c r="B733" t="s">
        <v>141</v>
      </c>
      <c r="C733" t="s">
        <v>1523</v>
      </c>
      <c r="D733" t="s">
        <v>1522</v>
      </c>
      <c r="E733">
        <v>81.315701893388422</v>
      </c>
      <c r="F733">
        <v>66.946952200292813</v>
      </c>
      <c r="G733">
        <v>73.576886201759578</v>
      </c>
      <c r="H733">
        <v>66.212265305035672</v>
      </c>
      <c r="I733">
        <v>77.473195397310874</v>
      </c>
      <c r="J733">
        <v>74.721267847780851</v>
      </c>
      <c r="K733">
        <v>92.7057476378058</v>
      </c>
      <c r="L733">
        <v>94.344481588899995</v>
      </c>
      <c r="M733">
        <v>97.001248705193106</v>
      </c>
      <c r="N733">
        <v>102.78741022887843</v>
      </c>
      <c r="O733">
        <v>103.24442848415671</v>
      </c>
      <c r="P733">
        <v>103.68835894073365</v>
      </c>
      <c r="Q733">
        <v>107.82865130596299</v>
      </c>
      <c r="R733">
        <v>115.11751024175727</v>
      </c>
      <c r="S733">
        <v>122.26126918592399</v>
      </c>
      <c r="T733">
        <v>130.71484604502621</v>
      </c>
      <c r="U733">
        <v>138.31362186959819</v>
      </c>
      <c r="V733">
        <v>154.60538399655431</v>
      </c>
      <c r="W733">
        <v>154.31747962775836</v>
      </c>
      <c r="X733">
        <v>136.31073853548742</v>
      </c>
      <c r="Y733">
        <v>152.21736857617938</v>
      </c>
      <c r="Z733">
        <v>162.91449166349207</v>
      </c>
      <c r="AA733">
        <v>156.55393032455902</v>
      </c>
      <c r="AB733">
        <v>165.09423697263202</v>
      </c>
      <c r="AC733">
        <v>169.53451319702904</v>
      </c>
    </row>
    <row r="734" spans="1:29" customFormat="1" hidden="1">
      <c r="A734" t="s">
        <v>133</v>
      </c>
      <c r="B734" t="s">
        <v>141</v>
      </c>
      <c r="C734" t="s">
        <v>1521</v>
      </c>
      <c r="D734" t="s">
        <v>1520</v>
      </c>
      <c r="E734">
        <v>2506941522.1566324</v>
      </c>
      <c r="F734">
        <v>3892369946.3832498</v>
      </c>
      <c r="G734">
        <v>3348717098.7807808</v>
      </c>
      <c r="H734">
        <v>3937144636.9298325</v>
      </c>
      <c r="I734">
        <v>4467015133.1255426</v>
      </c>
      <c r="J734">
        <v>5636647209.3885441</v>
      </c>
      <c r="K734">
        <v>6844624134.9679203</v>
      </c>
      <c r="L734">
        <v>6918079741.0723133</v>
      </c>
      <c r="M734">
        <v>7014470806.346096</v>
      </c>
      <c r="N734">
        <v>7295527730.9305229</v>
      </c>
      <c r="O734">
        <v>7648047085.2030716</v>
      </c>
      <c r="P734">
        <v>7596382610.2686787</v>
      </c>
      <c r="Q734">
        <v>8075067901.4365654</v>
      </c>
      <c r="R734">
        <v>8916035784.3288116</v>
      </c>
      <c r="S734">
        <v>9906769973.3265591</v>
      </c>
      <c r="T734">
        <v>11123206187.89406</v>
      </c>
      <c r="U734">
        <v>12429279272.238461</v>
      </c>
      <c r="V734">
        <v>14441738266.545588</v>
      </c>
      <c r="W734">
        <v>20235611648.698799</v>
      </c>
      <c r="X734">
        <v>20321377471.546741</v>
      </c>
      <c r="Y734">
        <v>21901296142.907585</v>
      </c>
      <c r="Z734">
        <v>27215592584.014919</v>
      </c>
      <c r="AA734">
        <v>30649510274.630306</v>
      </c>
      <c r="AB734">
        <v>31471164525.613914</v>
      </c>
      <c r="AC734">
        <v>33732787970.493664</v>
      </c>
    </row>
    <row r="735" spans="1:29" customFormat="1" hidden="1">
      <c r="A735" t="s">
        <v>133</v>
      </c>
      <c r="B735" t="s">
        <v>141</v>
      </c>
      <c r="C735" t="s">
        <v>1519</v>
      </c>
      <c r="D735" t="s">
        <v>1518</v>
      </c>
      <c r="E735">
        <v>16252000010200</v>
      </c>
      <c r="F735">
        <v>31057999036400</v>
      </c>
      <c r="G735">
        <v>37512999338000</v>
      </c>
      <c r="H735">
        <v>41894998442000</v>
      </c>
      <c r="I735">
        <v>48968000077800</v>
      </c>
      <c r="J735">
        <v>62219001790500</v>
      </c>
      <c r="K735">
        <v>75513997557800</v>
      </c>
      <c r="L735">
        <v>80825999687700</v>
      </c>
      <c r="M735">
        <v>93067998658600</v>
      </c>
      <c r="N735">
        <v>101723003682800</v>
      </c>
      <c r="O735">
        <v>108356000000000</v>
      </c>
      <c r="P735">
        <v>111858000000000</v>
      </c>
      <c r="Q735">
        <v>123383000000000</v>
      </c>
      <c r="R735">
        <v>138284000000000</v>
      </c>
      <c r="S735">
        <v>155992000000000</v>
      </c>
      <c r="T735">
        <v>176402000000000</v>
      </c>
      <c r="U735">
        <v>198797000000000</v>
      </c>
      <c r="V735">
        <v>232586000000000</v>
      </c>
      <c r="W735">
        <v>329886000000000</v>
      </c>
      <c r="X735">
        <v>346786000000000</v>
      </c>
      <c r="Y735">
        <v>407647000000000</v>
      </c>
      <c r="Z735">
        <v>558185000000000</v>
      </c>
      <c r="AA735">
        <v>638368000000000</v>
      </c>
      <c r="AB735">
        <v>658799000000000</v>
      </c>
      <c r="AC735">
        <v>713381000000000</v>
      </c>
    </row>
    <row r="736" spans="1:29" customFormat="1" hidden="1">
      <c r="A736" t="s">
        <v>133</v>
      </c>
      <c r="B736" t="s">
        <v>141</v>
      </c>
      <c r="C736" t="s">
        <v>1517</v>
      </c>
      <c r="D736" t="s">
        <v>1516</v>
      </c>
      <c r="E736">
        <v>6043405205.8304176</v>
      </c>
      <c r="F736">
        <v>6174911464.6857996</v>
      </c>
      <c r="G736">
        <v>6599646374.1341782</v>
      </c>
      <c r="H736">
        <v>6816042043.0951262</v>
      </c>
      <c r="I736">
        <v>7045531369.6398897</v>
      </c>
      <c r="J736">
        <v>7383793946.7372885</v>
      </c>
      <c r="K736">
        <v>7708675610.8260126</v>
      </c>
      <c r="L736">
        <v>8037216764.2273417</v>
      </c>
      <c r="M736">
        <v>8325778117.6012402</v>
      </c>
      <c r="N736">
        <v>8761591672.2901764</v>
      </c>
      <c r="O736">
        <v>9167622391.153656</v>
      </c>
      <c r="P736">
        <v>9458380420.0667267</v>
      </c>
      <c r="Q736">
        <v>9854396684.19841</v>
      </c>
      <c r="R736">
        <v>10220334531.545984</v>
      </c>
      <c r="S736">
        <v>10675956029.369591</v>
      </c>
      <c r="T736">
        <v>11123206187.89406</v>
      </c>
      <c r="U736">
        <v>11545666799.036587</v>
      </c>
      <c r="V736">
        <v>12002326602.509699</v>
      </c>
      <c r="W736">
        <v>12565510076.211761</v>
      </c>
      <c r="X736">
        <v>12805488469.453707</v>
      </c>
      <c r="Y736">
        <v>13226943221.998274</v>
      </c>
      <c r="Z736">
        <v>13759074867.369812</v>
      </c>
      <c r="AA736">
        <v>14127900502.305073</v>
      </c>
      <c r="AB736">
        <v>14500749571.632168</v>
      </c>
      <c r="AC736">
        <v>15007540069.745466</v>
      </c>
    </row>
    <row r="737" spans="1:29" customFormat="1" hidden="1">
      <c r="A737" t="s">
        <v>133</v>
      </c>
      <c r="B737" t="s">
        <v>141</v>
      </c>
      <c r="C737" t="s">
        <v>1515</v>
      </c>
      <c r="D737" t="s">
        <v>1514</v>
      </c>
      <c r="E737">
        <v>0.99546270062398889</v>
      </c>
      <c r="F737">
        <v>2.1760291487406818</v>
      </c>
      <c r="G737">
        <v>6.8783967491263525</v>
      </c>
      <c r="H737">
        <v>3.2788979392753816</v>
      </c>
      <c r="I737">
        <v>3.3669001026371888</v>
      </c>
      <c r="J737">
        <v>4.8010939040739657</v>
      </c>
      <c r="K737">
        <v>4.399928633331939</v>
      </c>
      <c r="L737">
        <v>4.261966257082193</v>
      </c>
      <c r="M737">
        <v>3.5903144314615218</v>
      </c>
      <c r="N737">
        <v>5.2345083970902095</v>
      </c>
      <c r="O737">
        <v>4.634211842439683</v>
      </c>
      <c r="P737">
        <v>3.1715750988352056</v>
      </c>
      <c r="Q737">
        <v>4.186935252588313</v>
      </c>
      <c r="R737">
        <v>3.7134475003868914</v>
      </c>
      <c r="S737">
        <v>4.4579900630188831</v>
      </c>
      <c r="T737">
        <v>4.1893218489668129</v>
      </c>
      <c r="U737">
        <v>3.7980111490004731</v>
      </c>
      <c r="V737">
        <v>3.9552484184907968</v>
      </c>
      <c r="W737">
        <v>4.6922858571795558</v>
      </c>
      <c r="X737">
        <v>1.9098181592823522</v>
      </c>
      <c r="Y737">
        <v>3.2912040298182177</v>
      </c>
      <c r="Z737">
        <v>4.0230886036202804</v>
      </c>
      <c r="AA737">
        <v>2.6805990845354444</v>
      </c>
      <c r="AB737">
        <v>2.6390975026067167</v>
      </c>
      <c r="AC737">
        <v>3.4949262147436286</v>
      </c>
    </row>
    <row r="738" spans="1:29" customFormat="1" hidden="1">
      <c r="A738" t="s">
        <v>133</v>
      </c>
      <c r="B738" t="s">
        <v>141</v>
      </c>
      <c r="C738" t="s">
        <v>1513</v>
      </c>
      <c r="D738" t="s">
        <v>1512</v>
      </c>
      <c r="E738">
        <v>186254371897800</v>
      </c>
      <c r="F738">
        <v>190307321321100</v>
      </c>
      <c r="G738">
        <v>203397413924200</v>
      </c>
      <c r="H738">
        <v>210066607537900</v>
      </c>
      <c r="I738">
        <v>217139340362700</v>
      </c>
      <c r="J738">
        <v>227564403996200</v>
      </c>
      <c r="K738">
        <v>237577075366900</v>
      </c>
      <c r="L738">
        <v>247702530153600</v>
      </c>
      <c r="M738">
        <v>256595829840800</v>
      </c>
      <c r="N738">
        <v>270027360100400</v>
      </c>
      <c r="O738">
        <v>282541000000000</v>
      </c>
      <c r="P738">
        <v>291502000000000</v>
      </c>
      <c r="Q738">
        <v>303707000000000</v>
      </c>
      <c r="R738">
        <v>314985000000000</v>
      </c>
      <c r="S738">
        <v>329027000000000</v>
      </c>
      <c r="T738">
        <v>342811000000000</v>
      </c>
      <c r="U738">
        <v>355831000000000</v>
      </c>
      <c r="V738">
        <v>369905000000000</v>
      </c>
      <c r="W738">
        <v>387262000000000</v>
      </c>
      <c r="X738">
        <v>394658000000000</v>
      </c>
      <c r="Y738">
        <v>407647000000000</v>
      </c>
      <c r="Z738">
        <v>424047000000000</v>
      </c>
      <c r="AA738">
        <v>435414000000000</v>
      </c>
      <c r="AB738">
        <v>446905000000000</v>
      </c>
      <c r="AC738">
        <v>462524000000000</v>
      </c>
    </row>
    <row r="739" spans="1:29" customFormat="1" hidden="1">
      <c r="A739" t="s">
        <v>133</v>
      </c>
      <c r="B739" t="s">
        <v>141</v>
      </c>
      <c r="C739" t="s">
        <v>1511</v>
      </c>
      <c r="D739" t="s">
        <v>1510</v>
      </c>
      <c r="E739">
        <v>38.736743654292489</v>
      </c>
      <c r="F739">
        <v>40.489132604111219</v>
      </c>
      <c r="G739">
        <v>33.938587817476964</v>
      </c>
      <c r="H739">
        <v>29.86995199837142</v>
      </c>
      <c r="I739">
        <v>27.427828015250022</v>
      </c>
      <c r="J739">
        <v>27.182690262427155</v>
      </c>
      <c r="K739">
        <v>27.758825390134984</v>
      </c>
      <c r="L739">
        <v>25.771706017129237</v>
      </c>
      <c r="M739">
        <v>25.779395109941351</v>
      </c>
      <c r="N739">
        <v>25.434439811392739</v>
      </c>
      <c r="O739">
        <v>22.734921507492562</v>
      </c>
      <c r="P739">
        <v>21.524772404078735</v>
      </c>
      <c r="Q739">
        <v>21.279351528478422</v>
      </c>
      <c r="R739">
        <v>20.872300475152596</v>
      </c>
      <c r="S739">
        <v>20.044408351237163</v>
      </c>
      <c r="T739">
        <v>19.299978884049359</v>
      </c>
      <c r="U739">
        <v>18.726785453552068</v>
      </c>
      <c r="V739">
        <v>18.655099701708977</v>
      </c>
      <c r="W739">
        <v>20.413143924650708</v>
      </c>
      <c r="X739">
        <v>19.16847046233918</v>
      </c>
      <c r="Y739">
        <v>18.891542792103913</v>
      </c>
      <c r="Z739">
        <v>20.079456638611511</v>
      </c>
      <c r="AA739">
        <v>19.669817672232771</v>
      </c>
      <c r="AB739">
        <v>18.380324875804281</v>
      </c>
      <c r="AC739">
        <v>18.115974784248078</v>
      </c>
    </row>
    <row r="740" spans="1:29" customFormat="1" hidden="1">
      <c r="A740" t="s">
        <v>133</v>
      </c>
      <c r="B740" t="s">
        <v>141</v>
      </c>
      <c r="C740" t="s">
        <v>1509</v>
      </c>
      <c r="D740" t="s">
        <v>1508</v>
      </c>
      <c r="E740">
        <v>793175838.83771765</v>
      </c>
      <c r="F740">
        <v>1259650117.9914949</v>
      </c>
      <c r="G740">
        <v>1518898000.905539</v>
      </c>
      <c r="H740">
        <v>1999349780.5831997</v>
      </c>
      <c r="I740">
        <v>2428725004.7228303</v>
      </c>
      <c r="J740">
        <v>3108993364.5685925</v>
      </c>
      <c r="K740">
        <v>3742635765.8891268</v>
      </c>
      <c r="L740">
        <v>4425119854.4563751</v>
      </c>
      <c r="M740">
        <v>4665812620.9300575</v>
      </c>
      <c r="N740">
        <v>5075377297.8819828</v>
      </c>
      <c r="O740">
        <v>5750363579.6032915</v>
      </c>
      <c r="P740">
        <v>6425801632.1249504</v>
      </c>
      <c r="Q740">
        <v>7173075035.1778526</v>
      </c>
      <c r="R740">
        <v>8040061252.4531698</v>
      </c>
      <c r="S740">
        <v>9238854312.206274</v>
      </c>
      <c r="T740">
        <v>10848471154.500708</v>
      </c>
      <c r="U740">
        <v>12863310252.121857</v>
      </c>
      <c r="V740">
        <v>15003236547.372343</v>
      </c>
      <c r="W740">
        <v>18418071125.151436</v>
      </c>
      <c r="X740">
        <v>19401780438.618702</v>
      </c>
      <c r="Y740">
        <v>20812589823.371616</v>
      </c>
      <c r="Z740">
        <v>24422530747.571278</v>
      </c>
      <c r="AA740">
        <v>27098089110.812366</v>
      </c>
      <c r="AB740">
        <v>29952444456.824623</v>
      </c>
      <c r="AC740">
        <v>32504303007.376583</v>
      </c>
    </row>
    <row r="741" spans="1:29" customFormat="1" hidden="1">
      <c r="A741" t="s">
        <v>133</v>
      </c>
      <c r="B741" t="s">
        <v>141</v>
      </c>
      <c r="C741" t="s">
        <v>1507</v>
      </c>
      <c r="D741" t="s">
        <v>1506</v>
      </c>
      <c r="E741">
        <v>5142000173100</v>
      </c>
      <c r="F741">
        <v>10051000467500</v>
      </c>
      <c r="G741">
        <v>17014999482400</v>
      </c>
      <c r="H741">
        <v>21275000963100</v>
      </c>
      <c r="I741">
        <v>26623998951400</v>
      </c>
      <c r="J741">
        <v>34318000848900</v>
      </c>
      <c r="K741">
        <v>41291001888800</v>
      </c>
      <c r="L741">
        <v>51700001931300</v>
      </c>
      <c r="M741">
        <v>61906001854500</v>
      </c>
      <c r="N741">
        <v>70767001731100</v>
      </c>
      <c r="O741">
        <v>81470000000000</v>
      </c>
      <c r="P741">
        <v>94621000000000</v>
      </c>
      <c r="Q741">
        <v>109601000000000</v>
      </c>
      <c r="R741">
        <v>124698000000000</v>
      </c>
      <c r="S741">
        <v>145475000000000</v>
      </c>
      <c r="T741">
        <v>172045000000000</v>
      </c>
      <c r="U741">
        <v>205739000000000</v>
      </c>
      <c r="V741">
        <v>241629000000000</v>
      </c>
      <c r="W741">
        <v>300256000000000</v>
      </c>
      <c r="X741">
        <v>331093000000000</v>
      </c>
      <c r="Y741">
        <v>387383000000000</v>
      </c>
      <c r="Z741">
        <v>500900000000000</v>
      </c>
      <c r="AA741">
        <v>564399000000000</v>
      </c>
      <c r="AB741">
        <v>627007000000000</v>
      </c>
      <c r="AC741">
        <v>687401000000000</v>
      </c>
    </row>
    <row r="742" spans="1:29" customFormat="1" hidden="1">
      <c r="A742" t="s">
        <v>133</v>
      </c>
      <c r="B742" t="s">
        <v>141</v>
      </c>
      <c r="C742" t="s">
        <v>1505</v>
      </c>
      <c r="D742" t="s">
        <v>1504</v>
      </c>
      <c r="E742">
        <v>2247821702.0529337</v>
      </c>
      <c r="F742">
        <v>2374231945.9354291</v>
      </c>
      <c r="G742">
        <v>2700033087.2855091</v>
      </c>
      <c r="H742">
        <v>2957225334.70222</v>
      </c>
      <c r="I742">
        <v>3232996605.6457839</v>
      </c>
      <c r="J742">
        <v>3671000726.9988632</v>
      </c>
      <c r="K742">
        <v>4169842008.0941987</v>
      </c>
      <c r="L742">
        <v>4704627114.1923704</v>
      </c>
      <c r="M742">
        <v>5184403733.8684587</v>
      </c>
      <c r="N742">
        <v>5598607269.3999462</v>
      </c>
      <c r="O742">
        <v>6252759214.6907501</v>
      </c>
      <c r="P742">
        <v>6962268045.4894295</v>
      </c>
      <c r="Q742">
        <v>7769614593.4577522</v>
      </c>
      <c r="R742">
        <v>8665769697.8939285</v>
      </c>
      <c r="S742">
        <v>9607245082.3743591</v>
      </c>
      <c r="T742">
        <v>10848471154.500708</v>
      </c>
      <c r="U742">
        <v>12297324303.634415</v>
      </c>
      <c r="V742">
        <v>13819065025.389824</v>
      </c>
      <c r="W742">
        <v>15171083697.431866</v>
      </c>
      <c r="X742">
        <v>15590132716.089367</v>
      </c>
      <c r="Y742">
        <v>16897267299.425404</v>
      </c>
      <c r="Z742">
        <v>18755965829.979519</v>
      </c>
      <c r="AA742">
        <v>19843783408.443073</v>
      </c>
      <c r="AB742">
        <v>21320160231.020405</v>
      </c>
      <c r="AC742">
        <v>23121717696.263672</v>
      </c>
    </row>
    <row r="743" spans="1:29" customFormat="1" hidden="1">
      <c r="A743" t="s">
        <v>133</v>
      </c>
      <c r="B743" t="s">
        <v>141</v>
      </c>
      <c r="C743" t="s">
        <v>1503</v>
      </c>
      <c r="D743" t="s">
        <v>1502</v>
      </c>
      <c r="E743">
        <v>-6.3398099150043663</v>
      </c>
      <c r="F743">
        <v>5.6236775259819467</v>
      </c>
      <c r="G743">
        <v>13.722380490576569</v>
      </c>
      <c r="H743">
        <v>9.525522062223331</v>
      </c>
      <c r="I743">
        <v>9.3253384416623391</v>
      </c>
      <c r="J743">
        <v>13.547930133554502</v>
      </c>
      <c r="K743">
        <v>13.58870014452846</v>
      </c>
      <c r="L743">
        <v>12.825068793016243</v>
      </c>
      <c r="M743">
        <v>10.197973357521889</v>
      </c>
      <c r="N743">
        <v>7.9894151149069614</v>
      </c>
      <c r="O743">
        <v>11.684190617659041</v>
      </c>
      <c r="P743">
        <v>11.347131825126098</v>
      </c>
      <c r="Q743">
        <v>11.596027942235992</v>
      </c>
      <c r="R743">
        <v>11.534099840560515</v>
      </c>
      <c r="S743">
        <v>10.86430192933976</v>
      </c>
      <c r="T743">
        <v>12.919687813559861</v>
      </c>
      <c r="U743">
        <v>13.35536711578591</v>
      </c>
      <c r="V743">
        <v>12.374567704176641</v>
      </c>
      <c r="W743">
        <v>9.7837203136244852</v>
      </c>
      <c r="X743">
        <v>2.762156132118875</v>
      </c>
      <c r="Y743">
        <v>8.3843711092147686</v>
      </c>
      <c r="Z743">
        <v>10.999994837137493</v>
      </c>
      <c r="AA743">
        <v>5.7998483699772407</v>
      </c>
      <c r="AB743">
        <v>7.4399966588486706</v>
      </c>
      <c r="AC743">
        <v>8.4500184131920406</v>
      </c>
    </row>
    <row r="744" spans="1:29" customFormat="1" hidden="1">
      <c r="A744" t="s">
        <v>133</v>
      </c>
      <c r="B744" t="s">
        <v>141</v>
      </c>
      <c r="C744" t="s">
        <v>1501</v>
      </c>
      <c r="D744" t="s">
        <v>1500</v>
      </c>
      <c r="E744">
        <v>51532928440700</v>
      </c>
      <c r="F744">
        <v>54430974155900</v>
      </c>
      <c r="G744">
        <v>61900199534300</v>
      </c>
      <c r="H744">
        <v>67796516697500</v>
      </c>
      <c r="I744">
        <v>74118771331200</v>
      </c>
      <c r="J744">
        <v>84160330687000</v>
      </c>
      <c r="K744">
        <v>95596625664700</v>
      </c>
      <c r="L744">
        <v>107856958670000</v>
      </c>
      <c r="M744">
        <v>118856182579400</v>
      </c>
      <c r="N744">
        <v>128352096395400</v>
      </c>
      <c r="O744">
        <v>143349000000000</v>
      </c>
      <c r="P744">
        <v>159615000000000</v>
      </c>
      <c r="Q744">
        <v>178124000000000</v>
      </c>
      <c r="R744">
        <v>198669000000000</v>
      </c>
      <c r="S744">
        <v>220253000000000</v>
      </c>
      <c r="T744">
        <v>248709000000000</v>
      </c>
      <c r="U744">
        <v>281925000000000</v>
      </c>
      <c r="V744">
        <v>316812000000000</v>
      </c>
      <c r="W744">
        <v>347808000000000</v>
      </c>
      <c r="X744">
        <v>357415000000000</v>
      </c>
      <c r="Y744">
        <v>387382000000000</v>
      </c>
      <c r="Z744">
        <v>429994000000000</v>
      </c>
      <c r="AA744">
        <v>454933000000000</v>
      </c>
      <c r="AB744">
        <v>488780000000000</v>
      </c>
      <c r="AC744">
        <v>530082000000000</v>
      </c>
    </row>
    <row r="745" spans="1:29" customFormat="1" hidden="1">
      <c r="A745" t="s">
        <v>133</v>
      </c>
      <c r="B745" t="s">
        <v>141</v>
      </c>
      <c r="C745" t="s">
        <v>1499</v>
      </c>
      <c r="D745" t="s">
        <v>1498</v>
      </c>
      <c r="E745">
        <v>12.255989567480384</v>
      </c>
      <c r="F745">
        <v>13.103107198105013</v>
      </c>
      <c r="G745">
        <v>15.393731888636154</v>
      </c>
      <c r="H745">
        <v>15.168475502221925</v>
      </c>
      <c r="I745">
        <v>14.912564596409869</v>
      </c>
      <c r="J745">
        <v>14.993097938832495</v>
      </c>
      <c r="K745">
        <v>15.178506617102549</v>
      </c>
      <c r="L745">
        <v>16.484760547431126</v>
      </c>
      <c r="M745">
        <v>17.147669494195657</v>
      </c>
      <c r="N745">
        <v>17.694316732673624</v>
      </c>
      <c r="O745">
        <v>17.093783964112916</v>
      </c>
      <c r="P745">
        <v>18.207866130686533</v>
      </c>
      <c r="Q745">
        <v>18.902427456560169</v>
      </c>
      <c r="R745">
        <v>18.821657781453954</v>
      </c>
      <c r="S745">
        <v>18.693011852506707</v>
      </c>
      <c r="T745">
        <v>18.823283563147086</v>
      </c>
      <c r="U745">
        <v>19.380725626786866</v>
      </c>
      <c r="V745">
        <v>19.380414495387676</v>
      </c>
      <c r="W745">
        <v>18.57965764609569</v>
      </c>
      <c r="X745">
        <v>18.301045575044164</v>
      </c>
      <c r="Y745">
        <v>17.952450334317657</v>
      </c>
      <c r="Z745">
        <v>18.01875691801196</v>
      </c>
      <c r="AA745">
        <v>17.390635847020061</v>
      </c>
      <c r="AB745">
        <v>17.493336145627747</v>
      </c>
      <c r="AC745">
        <v>17.456224910204941</v>
      </c>
    </row>
    <row r="746" spans="1:29" customFormat="1" hidden="1">
      <c r="A746" t="s">
        <v>133</v>
      </c>
      <c r="B746" t="s">
        <v>141</v>
      </c>
      <c r="C746" t="s">
        <v>1497</v>
      </c>
      <c r="D746" t="s">
        <v>1496</v>
      </c>
      <c r="E746">
        <v>1467421565.6361101</v>
      </c>
      <c r="F746">
        <v>2287447356.6947384</v>
      </c>
      <c r="G746">
        <v>2690096585.7418394</v>
      </c>
      <c r="H746">
        <v>3809336724.6087475</v>
      </c>
      <c r="I746">
        <v>4701641229.1758385</v>
      </c>
      <c r="J746">
        <v>5962874870.4700089</v>
      </c>
      <c r="K746">
        <v>7330729409.9151173</v>
      </c>
      <c r="L746">
        <v>8610067308.9736843</v>
      </c>
      <c r="M746">
        <v>8840744361.0943623</v>
      </c>
      <c r="N746">
        <v>9894356740.4851952</v>
      </c>
      <c r="O746">
        <v>11504256288.689585</v>
      </c>
      <c r="P746">
        <v>12514289594.908373</v>
      </c>
      <c r="Q746">
        <v>13547105599.005203</v>
      </c>
      <c r="R746">
        <v>15665733551.839598</v>
      </c>
      <c r="S746">
        <v>18508764130.572845</v>
      </c>
      <c r="T746">
        <v>21976217375.0788</v>
      </c>
      <c r="U746">
        <v>25609328352.376637</v>
      </c>
      <c r="V746">
        <v>29813553139.140491</v>
      </c>
      <c r="W746">
        <v>36755233173.334969</v>
      </c>
      <c r="X746">
        <v>39636958506.900475</v>
      </c>
      <c r="Y746">
        <v>44318954131.307678</v>
      </c>
      <c r="Z746">
        <v>51368105413.279053</v>
      </c>
      <c r="AA746">
        <v>60186863837.142311</v>
      </c>
      <c r="AB746">
        <v>65588910872.159653</v>
      </c>
      <c r="AC746">
        <v>71693871760.923019</v>
      </c>
    </row>
    <row r="747" spans="1:29" customFormat="1" hidden="1">
      <c r="A747" t="s">
        <v>133</v>
      </c>
      <c r="B747" t="s">
        <v>141</v>
      </c>
      <c r="C747" t="s">
        <v>1495</v>
      </c>
      <c r="D747" t="s">
        <v>1494</v>
      </c>
      <c r="E747">
        <v>9513000239100</v>
      </c>
      <c r="F747">
        <v>18252000395300</v>
      </c>
      <c r="G747">
        <v>30135000498200</v>
      </c>
      <c r="H747">
        <v>40534999564300</v>
      </c>
      <c r="I747">
        <v>51540001816600</v>
      </c>
      <c r="J747">
        <v>65820000518100</v>
      </c>
      <c r="K747">
        <v>80877002424300</v>
      </c>
      <c r="L747">
        <v>100593997709300</v>
      </c>
      <c r="M747">
        <v>117298996183000</v>
      </c>
      <c r="N747">
        <v>137958996836400</v>
      </c>
      <c r="O747">
        <v>162990000000000</v>
      </c>
      <c r="P747">
        <v>184275000000000</v>
      </c>
      <c r="Q747">
        <v>206993000000000</v>
      </c>
      <c r="R747">
        <v>242969000000000</v>
      </c>
      <c r="S747">
        <v>291439000000000</v>
      </c>
      <c r="T747">
        <v>348519000000000</v>
      </c>
      <c r="U747">
        <v>409602000000000</v>
      </c>
      <c r="V747">
        <v>480151000000000</v>
      </c>
      <c r="W747">
        <v>599193000000000</v>
      </c>
      <c r="X747">
        <v>676408000000000</v>
      </c>
      <c r="Y747">
        <v>824905000000000</v>
      </c>
      <c r="Z747">
        <v>1053547000000000</v>
      </c>
      <c r="AA747">
        <v>1253572000000000</v>
      </c>
      <c r="AB747">
        <v>1373000000000000</v>
      </c>
      <c r="AC747">
        <v>1516182000000000</v>
      </c>
    </row>
    <row r="748" spans="1:29" customFormat="1" hidden="1">
      <c r="A748" t="s">
        <v>133</v>
      </c>
      <c r="B748" t="s">
        <v>141</v>
      </c>
      <c r="C748" t="s">
        <v>1493</v>
      </c>
      <c r="D748" t="s">
        <v>1492</v>
      </c>
      <c r="E748">
        <v>4963180978.6317663</v>
      </c>
      <c r="F748">
        <v>5345941038.3191147</v>
      </c>
      <c r="G748">
        <v>6029590169.6172876</v>
      </c>
      <c r="H748">
        <v>6790777807.6921635</v>
      </c>
      <c r="I748">
        <v>7700019879.3471079</v>
      </c>
      <c r="J748">
        <v>8747306059.3395576</v>
      </c>
      <c r="K748">
        <v>10012116763.545118</v>
      </c>
      <c r="L748">
        <v>11275733121.592297</v>
      </c>
      <c r="M748">
        <v>12215451698.946367</v>
      </c>
      <c r="N748">
        <v>13154125066.756956</v>
      </c>
      <c r="O748">
        <v>14478696316.079281</v>
      </c>
      <c r="P748">
        <v>15719457820.980585</v>
      </c>
      <c r="Q748">
        <v>16857835723.772123</v>
      </c>
      <c r="R748">
        <v>18439137937.144161</v>
      </c>
      <c r="S748">
        <v>20269630441.932598</v>
      </c>
      <c r="T748">
        <v>21976217375.0788</v>
      </c>
      <c r="U748">
        <v>23578279397.173553</v>
      </c>
      <c r="V748">
        <v>25314590601.900013</v>
      </c>
      <c r="W748">
        <v>26360928513.571251</v>
      </c>
      <c r="X748">
        <v>27936206027.209076</v>
      </c>
      <c r="Y748">
        <v>29938547647.910217</v>
      </c>
      <c r="Z748">
        <v>31937949505.488033</v>
      </c>
      <c r="AA748">
        <v>33774321536.523113</v>
      </c>
      <c r="AB748">
        <v>35609096659.194901</v>
      </c>
      <c r="AC748">
        <v>38152173227.727806</v>
      </c>
    </row>
    <row r="749" spans="1:29" customFormat="1" hidden="1">
      <c r="A749" t="s">
        <v>133</v>
      </c>
      <c r="B749" t="s">
        <v>141</v>
      </c>
      <c r="C749" t="s">
        <v>1491</v>
      </c>
      <c r="D749" t="s">
        <v>1490</v>
      </c>
      <c r="E749">
        <v>2.2656601283970872</v>
      </c>
      <c r="F749">
        <v>7.7119907844437847</v>
      </c>
      <c r="G749">
        <v>12.788190636556806</v>
      </c>
      <c r="H749">
        <v>12.624201921889338</v>
      </c>
      <c r="I749">
        <v>13.389365657421635</v>
      </c>
      <c r="J749">
        <v>13.601084106308178</v>
      </c>
      <c r="K749">
        <v>14.459431230888669</v>
      </c>
      <c r="L749">
        <v>12.620871169302589</v>
      </c>
      <c r="M749">
        <v>8.3339909451614318</v>
      </c>
      <c r="N749">
        <v>7.6843115665673878</v>
      </c>
      <c r="O749">
        <v>10.069626391722352</v>
      </c>
      <c r="P749">
        <v>8.5695664707283044</v>
      </c>
      <c r="Q749">
        <v>7.241839481716454</v>
      </c>
      <c r="R749">
        <v>9.3802208022596858</v>
      </c>
      <c r="S749">
        <v>9.9272130347322474</v>
      </c>
      <c r="T749">
        <v>8.419427961625388</v>
      </c>
      <c r="U749">
        <v>7.2899807767259546</v>
      </c>
      <c r="V749">
        <v>7.3640284580502424</v>
      </c>
      <c r="W749">
        <v>4.1333392592677569</v>
      </c>
      <c r="X749">
        <v>5.9758043531237206</v>
      </c>
      <c r="Y749">
        <v>7.1675503064049479</v>
      </c>
      <c r="Z749">
        <v>6.6783528750012096</v>
      </c>
      <c r="AA749">
        <v>5.7498119305358983</v>
      </c>
      <c r="AB749">
        <v>5.4324558990406047</v>
      </c>
      <c r="AC749">
        <v>7.1416486435250164</v>
      </c>
    </row>
    <row r="750" spans="1:29" customFormat="1" hidden="1">
      <c r="A750" t="s">
        <v>133</v>
      </c>
      <c r="B750" t="s">
        <v>141</v>
      </c>
      <c r="C750" t="s">
        <v>1489</v>
      </c>
      <c r="D750" t="s">
        <v>1488</v>
      </c>
      <c r="E750">
        <v>136751718558500</v>
      </c>
      <c r="F750">
        <v>147297998491300</v>
      </c>
      <c r="G750">
        <v>166134747342200</v>
      </c>
      <c r="H750">
        <v>187107933309100</v>
      </c>
      <c r="I750">
        <v>212160498673900</v>
      </c>
      <c r="J750">
        <v>241016626538900</v>
      </c>
      <c r="K750">
        <v>275866259908300</v>
      </c>
      <c r="L750">
        <v>310682985170900</v>
      </c>
      <c r="M750">
        <v>336575277023200</v>
      </c>
      <c r="N750">
        <v>362438769965700</v>
      </c>
      <c r="O750">
        <v>398935000000000</v>
      </c>
      <c r="P750">
        <v>433122000000000</v>
      </c>
      <c r="Q750">
        <v>464488000000000</v>
      </c>
      <c r="R750">
        <v>508058000000000</v>
      </c>
      <c r="S750">
        <v>558494000000000</v>
      </c>
      <c r="T750">
        <v>605516000000000</v>
      </c>
      <c r="U750">
        <v>649658000000000</v>
      </c>
      <c r="V750">
        <v>697499000000000</v>
      </c>
      <c r="W750">
        <v>726329000000000</v>
      </c>
      <c r="X750">
        <v>769733000000000</v>
      </c>
      <c r="Y750">
        <v>824904000000000</v>
      </c>
      <c r="Z750">
        <v>879994000000000</v>
      </c>
      <c r="AA750">
        <v>930592000000000</v>
      </c>
      <c r="AB750">
        <v>981146000000000</v>
      </c>
      <c r="AC750">
        <v>1051216000000000</v>
      </c>
    </row>
    <row r="751" spans="1:29" customFormat="1" hidden="1">
      <c r="A751" t="s">
        <v>133</v>
      </c>
      <c r="B751" t="s">
        <v>141</v>
      </c>
      <c r="C751" t="s">
        <v>1487</v>
      </c>
      <c r="D751" t="s">
        <v>1486</v>
      </c>
      <c r="E751">
        <v>22.674295558328946</v>
      </c>
      <c r="F751">
        <v>23.794439024531957</v>
      </c>
      <c r="G751">
        <v>27.263598721413246</v>
      </c>
      <c r="H751">
        <v>28.900311165206645</v>
      </c>
      <c r="I751">
        <v>28.86845089620595</v>
      </c>
      <c r="J751">
        <v>28.755920790575722</v>
      </c>
      <c r="K751">
        <v>29.73025744869696</v>
      </c>
      <c r="L751">
        <v>32.0748143675156</v>
      </c>
      <c r="M751">
        <v>32.491266731689137</v>
      </c>
      <c r="N751">
        <v>34.494752164586806</v>
      </c>
      <c r="O751">
        <v>34.198058773913878</v>
      </c>
      <c r="P751">
        <v>35.459935228250181</v>
      </c>
      <c r="Q751">
        <v>35.699219592118311</v>
      </c>
      <c r="R751">
        <v>36.6732374978114</v>
      </c>
      <c r="S751">
        <v>37.448858438100721</v>
      </c>
      <c r="T751">
        <v>38.131139900284573</v>
      </c>
      <c r="U751">
        <v>38.584731033898066</v>
      </c>
      <c r="V751">
        <v>38.511624847906873</v>
      </c>
      <c r="W751">
        <v>37.07769637888007</v>
      </c>
      <c r="X751">
        <v>37.3882070455264</v>
      </c>
      <c r="Y751">
        <v>38.228487163944486</v>
      </c>
      <c r="Z751">
        <v>37.898996395888886</v>
      </c>
      <c r="AA751">
        <v>38.625890832585867</v>
      </c>
      <c r="AB751">
        <v>38.306351488814158</v>
      </c>
      <c r="AC751">
        <v>38.502728388239696</v>
      </c>
    </row>
    <row r="752" spans="1:29" customFormat="1" hidden="1">
      <c r="A752" t="s">
        <v>133</v>
      </c>
      <c r="B752" t="s">
        <v>141</v>
      </c>
      <c r="C752" t="s">
        <v>1485</v>
      </c>
      <c r="D752" t="s">
        <v>1484</v>
      </c>
      <c r="M752">
        <v>6.9036114632185672</v>
      </c>
      <c r="O752">
        <v>6.2582537154343392</v>
      </c>
      <c r="U752">
        <v>5.7493257032691671</v>
      </c>
      <c r="V752">
        <v>5.3691744315416141</v>
      </c>
      <c r="W752">
        <v>5.6968321347517659</v>
      </c>
      <c r="X752">
        <v>7.822072105106666</v>
      </c>
      <c r="Y752">
        <v>5.3682435148362693</v>
      </c>
      <c r="Z752">
        <v>5.7756302174208232</v>
      </c>
      <c r="AA752">
        <v>6.1273806345910691</v>
      </c>
    </row>
    <row r="753" spans="1:29" customFormat="1" hidden="1">
      <c r="A753" t="s">
        <v>133</v>
      </c>
      <c r="B753" t="s">
        <v>141</v>
      </c>
      <c r="C753" t="s">
        <v>1483</v>
      </c>
      <c r="D753" t="s">
        <v>1482</v>
      </c>
      <c r="M753">
        <v>30.29859648144275</v>
      </c>
      <c r="O753">
        <v>30.192898869687003</v>
      </c>
      <c r="U753">
        <v>21.563855796733716</v>
      </c>
      <c r="V753">
        <v>22.489712401036371</v>
      </c>
      <c r="W753">
        <v>22.524057909385711</v>
      </c>
      <c r="X753">
        <v>22.546152336778324</v>
      </c>
      <c r="Y753">
        <v>22.787613947669364</v>
      </c>
      <c r="Z753">
        <v>21.221395773601497</v>
      </c>
      <c r="AA753">
        <v>23.951032079346021</v>
      </c>
    </row>
    <row r="754" spans="1:29" customFormat="1" hidden="1">
      <c r="A754" t="s">
        <v>133</v>
      </c>
      <c r="B754" t="s">
        <v>141</v>
      </c>
      <c r="C754" t="s">
        <v>1481</v>
      </c>
      <c r="D754" t="s">
        <v>1480</v>
      </c>
      <c r="M754">
        <v>10.719670204196992</v>
      </c>
      <c r="O754">
        <v>11.811799740407587</v>
      </c>
      <c r="U754">
        <v>13.90778941399844</v>
      </c>
      <c r="V754">
        <v>14.376648406159346</v>
      </c>
      <c r="W754">
        <v>13.673315413907133</v>
      </c>
      <c r="X754">
        <v>14.737036753466718</v>
      </c>
      <c r="Y754">
        <v>14.732975357470627</v>
      </c>
      <c r="Z754">
        <v>14.892778403751535</v>
      </c>
      <c r="AA754">
        <v>19.062231899371611</v>
      </c>
    </row>
    <row r="755" spans="1:29" customFormat="1" hidden="1">
      <c r="A755" t="s">
        <v>133</v>
      </c>
      <c r="B755" t="s">
        <v>141</v>
      </c>
      <c r="C755" t="s">
        <v>1479</v>
      </c>
      <c r="D755" t="s">
        <v>1478</v>
      </c>
      <c r="M755">
        <v>30.250612177863843</v>
      </c>
      <c r="O755">
        <v>30.77405038557222</v>
      </c>
      <c r="U755">
        <v>38.519996359997243</v>
      </c>
      <c r="V755">
        <v>40.171384179791836</v>
      </c>
      <c r="W755">
        <v>41.62331399737311</v>
      </c>
      <c r="X755">
        <v>40.467706134673811</v>
      </c>
      <c r="Y755">
        <v>41.7611648036712</v>
      </c>
      <c r="Z755">
        <v>43.025749641772983</v>
      </c>
      <c r="AA755">
        <v>38.560817733503391</v>
      </c>
    </row>
    <row r="756" spans="1:29" customFormat="1" hidden="1">
      <c r="A756" t="s">
        <v>133</v>
      </c>
      <c r="B756" t="s">
        <v>141</v>
      </c>
      <c r="C756" t="s">
        <v>1477</v>
      </c>
      <c r="D756" t="s">
        <v>1476</v>
      </c>
      <c r="M756">
        <v>21.827509673277849</v>
      </c>
      <c r="O756">
        <v>20.962997288898848</v>
      </c>
      <c r="U756">
        <v>20.259032726001433</v>
      </c>
      <c r="V756">
        <v>17.593080581470833</v>
      </c>
      <c r="W756">
        <v>16.48248054458228</v>
      </c>
      <c r="X756">
        <v>14.427032669974485</v>
      </c>
      <c r="Y756">
        <v>15.350002376352542</v>
      </c>
      <c r="Z756">
        <v>15.084445963453161</v>
      </c>
      <c r="AA756">
        <v>12.298537653187914</v>
      </c>
    </row>
    <row r="757" spans="1:29" customFormat="1" hidden="1">
      <c r="A757" t="s">
        <v>133</v>
      </c>
      <c r="B757" t="s">
        <v>141</v>
      </c>
      <c r="C757" t="s">
        <v>1475</v>
      </c>
      <c r="D757" t="s">
        <v>1474</v>
      </c>
      <c r="E757">
        <v>2497377398.5267205</v>
      </c>
      <c r="F757">
        <v>3433552250.7761316</v>
      </c>
      <c r="G757">
        <v>3828176411.8047223</v>
      </c>
      <c r="H757">
        <v>5434472258.364893</v>
      </c>
      <c r="I757">
        <v>7117777349.103899</v>
      </c>
      <c r="J757">
        <v>9136642215.3572197</v>
      </c>
      <c r="K757">
        <v>10482116786.707073</v>
      </c>
      <c r="L757">
        <v>11315554086.674217</v>
      </c>
      <c r="M757">
        <v>11354009647.271631</v>
      </c>
      <c r="N757">
        <v>11493772931.733835</v>
      </c>
      <c r="O757">
        <v>14487782353.619389</v>
      </c>
      <c r="P757">
        <v>15180677072.129307</v>
      </c>
      <c r="Q757">
        <v>16325730554.010275</v>
      </c>
      <c r="R757">
        <v>18135303441.424526</v>
      </c>
      <c r="S757">
        <v>21008573605.995174</v>
      </c>
      <c r="T757">
        <v>24533832176.425556</v>
      </c>
      <c r="U757">
        <v>28333057192.428528</v>
      </c>
      <c r="V757">
        <v>33159134126.559093</v>
      </c>
      <c r="W757">
        <v>42139459277.093651</v>
      </c>
      <c r="X757">
        <v>46056264985.530113</v>
      </c>
      <c r="Y757">
        <v>49711499630.623947</v>
      </c>
      <c r="Z757">
        <v>56955789319.713791</v>
      </c>
      <c r="AA757">
        <v>64983627808.719032</v>
      </c>
      <c r="AB757">
        <v>74161949992.225479</v>
      </c>
      <c r="AC757">
        <v>80777993190.845474</v>
      </c>
    </row>
    <row r="758" spans="1:29" customFormat="1" hidden="1">
      <c r="A758" t="s">
        <v>133</v>
      </c>
      <c r="B758" t="s">
        <v>141</v>
      </c>
      <c r="C758" t="s">
        <v>1473</v>
      </c>
      <c r="D758" t="s">
        <v>1472</v>
      </c>
      <c r="E758">
        <v>16189997711400</v>
      </c>
      <c r="F758">
        <v>27397000790000</v>
      </c>
      <c r="G758">
        <v>42883998548000</v>
      </c>
      <c r="H758">
        <v>57828001710100</v>
      </c>
      <c r="I758">
        <v>78025999777800</v>
      </c>
      <c r="J758">
        <v>100852995981300</v>
      </c>
      <c r="K758">
        <v>115644997566500</v>
      </c>
      <c r="L758">
        <v>132203010850800</v>
      </c>
      <c r="M758">
        <v>150645000000000</v>
      </c>
      <c r="N758">
        <v>160259976986600</v>
      </c>
      <c r="O758">
        <v>205260000000000</v>
      </c>
      <c r="P758">
        <v>223538000000000</v>
      </c>
      <c r="Q758">
        <v>249449000000000</v>
      </c>
      <c r="R758">
        <v>281271000000000</v>
      </c>
      <c r="S758">
        <v>330801000000000</v>
      </c>
      <c r="T758">
        <v>389080000000000</v>
      </c>
      <c r="U758">
        <v>453166000000000</v>
      </c>
      <c r="V758">
        <v>534032000000000</v>
      </c>
      <c r="W758">
        <v>686968000000000</v>
      </c>
      <c r="X758">
        <v>785954000000000</v>
      </c>
      <c r="Y758">
        <v>925276000000000</v>
      </c>
      <c r="Z758">
        <v>1168149000000000</v>
      </c>
      <c r="AA758">
        <v>1353479000000000</v>
      </c>
      <c r="AB758">
        <v>1552463000000000</v>
      </c>
      <c r="AC758">
        <v>1708293000000000</v>
      </c>
    </row>
    <row r="759" spans="1:29" customFormat="1" hidden="1">
      <c r="A759" t="s">
        <v>133</v>
      </c>
      <c r="B759" t="s">
        <v>141</v>
      </c>
      <c r="C759" t="s">
        <v>1471</v>
      </c>
      <c r="D759" t="s">
        <v>1470</v>
      </c>
      <c r="T759">
        <v>24533832176.425556</v>
      </c>
    </row>
    <row r="760" spans="1:29" customFormat="1" hidden="1">
      <c r="A760" t="s">
        <v>133</v>
      </c>
      <c r="B760" t="s">
        <v>141</v>
      </c>
      <c r="C760" t="s">
        <v>1469</v>
      </c>
      <c r="D760" t="s">
        <v>1468</v>
      </c>
      <c r="E760">
        <v>10.217489866201745</v>
      </c>
      <c r="F760">
        <v>7.7411010802053539</v>
      </c>
      <c r="G760">
        <v>7.4599386068849469</v>
      </c>
      <c r="H760">
        <v>8.6248787373845062</v>
      </c>
      <c r="I760">
        <v>9.5747935508420312</v>
      </c>
      <c r="J760">
        <v>9.8326234778870543</v>
      </c>
      <c r="K760">
        <v>8.8006673454551958</v>
      </c>
      <c r="L760">
        <v>7.1754717962482175</v>
      </c>
      <c r="M760">
        <v>5.0390958908794516</v>
      </c>
      <c r="N760">
        <v>2.2521598072803926</v>
      </c>
      <c r="O760">
        <v>5.3163125795618669</v>
      </c>
      <c r="P760">
        <v>5.9859625302484574</v>
      </c>
      <c r="Q760">
        <v>6.7818393326845268</v>
      </c>
      <c r="R760">
        <v>6.5411355847915189</v>
      </c>
      <c r="S760">
        <v>7.0914192827759024</v>
      </c>
      <c r="V760">
        <v>8.5374604473697815</v>
      </c>
      <c r="W760">
        <v>7.5531388107473703</v>
      </c>
      <c r="X760">
        <v>6.5471179695812509</v>
      </c>
      <c r="Y760">
        <v>7.1914967562557877</v>
      </c>
      <c r="Z760">
        <v>6.8266043573978408</v>
      </c>
      <c r="AA760">
        <v>5.9012061405727394</v>
      </c>
      <c r="AB760">
        <v>6.5700076043302573</v>
      </c>
      <c r="AC760">
        <v>5.9621978494816403</v>
      </c>
    </row>
    <row r="761" spans="1:29" customFormat="1" hidden="1">
      <c r="A761" t="s">
        <v>133</v>
      </c>
      <c r="B761" t="s">
        <v>141</v>
      </c>
      <c r="C761" t="s">
        <v>1467</v>
      </c>
      <c r="D761" t="s">
        <v>1466</v>
      </c>
      <c r="E761">
        <v>228730354067800</v>
      </c>
      <c r="F761">
        <v>246436601977300</v>
      </c>
      <c r="G761">
        <v>264820621189700</v>
      </c>
      <c r="H761">
        <v>287661078638900</v>
      </c>
      <c r="I761">
        <v>315204033044700</v>
      </c>
      <c r="J761">
        <v>346196858801100</v>
      </c>
      <c r="K761">
        <v>376664492704600</v>
      </c>
      <c r="L761">
        <v>403691947145100</v>
      </c>
      <c r="M761">
        <v>424034371465500</v>
      </c>
      <c r="N761">
        <v>433584303148700</v>
      </c>
      <c r="O761">
        <v>456635000000000</v>
      </c>
      <c r="P761">
        <v>483969000000000</v>
      </c>
      <c r="Q761">
        <v>516791000000000</v>
      </c>
      <c r="R761">
        <v>550595000000000</v>
      </c>
      <c r="S761">
        <v>589640000000000</v>
      </c>
      <c r="U761">
        <v>694012000000000</v>
      </c>
      <c r="V761">
        <v>753263000000000</v>
      </c>
      <c r="W761">
        <v>810158000000000</v>
      </c>
      <c r="X761">
        <v>863200000000000</v>
      </c>
      <c r="Y761">
        <v>925277000000000</v>
      </c>
      <c r="Z761">
        <v>988442000000000</v>
      </c>
      <c r="AA761">
        <v>1046772000000000</v>
      </c>
      <c r="AB761">
        <v>1115545000000000</v>
      </c>
      <c r="AC761">
        <v>1182056000000000</v>
      </c>
    </row>
    <row r="762" spans="1:29" customFormat="1" hidden="1">
      <c r="A762" t="s">
        <v>133</v>
      </c>
      <c r="B762" t="s">
        <v>141</v>
      </c>
      <c r="C762" t="s">
        <v>1465</v>
      </c>
      <c r="D762" t="s">
        <v>1464</v>
      </c>
      <c r="E762">
        <v>38.588960787378568</v>
      </c>
      <c r="F762">
        <v>35.716428371356827</v>
      </c>
      <c r="G762">
        <v>38.797813461200256</v>
      </c>
      <c r="H762">
        <v>41.229733846004365</v>
      </c>
      <c r="I762">
        <v>43.703718739243698</v>
      </c>
      <c r="J762">
        <v>44.061390779433424</v>
      </c>
      <c r="K762">
        <v>42.510917161204816</v>
      </c>
      <c r="L762">
        <v>42.15347961535516</v>
      </c>
      <c r="M762">
        <v>41.727951952454006</v>
      </c>
      <c r="N762">
        <v>40.070805926566251</v>
      </c>
      <c r="O762">
        <v>43.067019718593556</v>
      </c>
      <c r="P762">
        <v>43.01529236767108</v>
      </c>
      <c r="Q762">
        <v>43.021428879403267</v>
      </c>
      <c r="R762">
        <v>42.454462027036001</v>
      </c>
      <c r="S762">
        <v>42.506733210662119</v>
      </c>
      <c r="T762">
        <v>42.568881215666067</v>
      </c>
      <c r="U762">
        <v>42.688483512549865</v>
      </c>
      <c r="V762">
        <v>42.83327545038415</v>
      </c>
      <c r="W762">
        <v>42.509159696469226</v>
      </c>
      <c r="X762">
        <v>43.443322492134421</v>
      </c>
      <c r="Y762">
        <v>42.879970043951602</v>
      </c>
      <c r="Z762">
        <v>42.021546965499603</v>
      </c>
      <c r="AA762">
        <v>41.704291495181359</v>
      </c>
      <c r="AB762">
        <v>43.313323635381565</v>
      </c>
      <c r="AC762">
        <v>43.38129682751223</v>
      </c>
    </row>
    <row r="763" spans="1:29" customFormat="1" hidden="1">
      <c r="A763" t="s">
        <v>133</v>
      </c>
      <c r="B763" t="s">
        <v>141</v>
      </c>
      <c r="C763" t="s">
        <v>1463</v>
      </c>
      <c r="D763" t="s">
        <v>1462</v>
      </c>
      <c r="E763">
        <v>139373724.72600001</v>
      </c>
      <c r="F763">
        <v>209326753.92199999</v>
      </c>
      <c r="G763">
        <v>219190063.84799999</v>
      </c>
      <c r="H763">
        <v>291608937.005</v>
      </c>
      <c r="I763">
        <v>365110691.21700001</v>
      </c>
      <c r="J763">
        <v>553758916.39199996</v>
      </c>
      <c r="K763">
        <v>630960623.12399995</v>
      </c>
      <c r="L763">
        <v>685144619.19799995</v>
      </c>
      <c r="M763">
        <v>751436622.55908203</v>
      </c>
      <c r="N763">
        <v>856315978.59482503</v>
      </c>
      <c r="O763">
        <v>1074771787.3689899</v>
      </c>
      <c r="P763">
        <v>1202500595.50488</v>
      </c>
      <c r="Q763">
        <v>1369121294.4263699</v>
      </c>
      <c r="R763">
        <v>1630715510.4305699</v>
      </c>
      <c r="S763">
        <v>1985052771.5489299</v>
      </c>
      <c r="T763">
        <v>2432140480.7624302</v>
      </c>
      <c r="U763">
        <v>2929795956.5492902</v>
      </c>
      <c r="V763">
        <v>3554028383.3545899</v>
      </c>
      <c r="W763">
        <v>4747081490.5152998</v>
      </c>
      <c r="X763">
        <v>5222329728.6719904</v>
      </c>
      <c r="Y763">
        <v>5977096800</v>
      </c>
      <c r="Z763">
        <v>6960637198.6162796</v>
      </c>
      <c r="AA763">
        <v>8037251165.2953396</v>
      </c>
      <c r="AB763">
        <v>8813844937.0050392</v>
      </c>
      <c r="AC763">
        <v>9505589444.5624104</v>
      </c>
    </row>
    <row r="764" spans="1:29" customFormat="1" hidden="1">
      <c r="A764" t="s">
        <v>133</v>
      </c>
      <c r="B764" t="s">
        <v>141</v>
      </c>
      <c r="C764" t="s">
        <v>1461</v>
      </c>
      <c r="D764" t="s">
        <v>1460</v>
      </c>
      <c r="E764">
        <v>2.2999999999999998</v>
      </c>
      <c r="F764">
        <v>2.2999999999999998</v>
      </c>
      <c r="G764">
        <v>2.2999999999999998</v>
      </c>
      <c r="H764">
        <v>2.2999999999999998</v>
      </c>
      <c r="I764">
        <v>2.2999999999999998</v>
      </c>
      <c r="J764">
        <v>2.7</v>
      </c>
      <c r="K764">
        <v>2.6</v>
      </c>
      <c r="L764">
        <v>2.6</v>
      </c>
      <c r="M764">
        <v>2.8134768000000001</v>
      </c>
      <c r="N764">
        <v>3.0256870666666398</v>
      </c>
      <c r="O764">
        <v>3.2378973333333501</v>
      </c>
      <c r="P764">
        <v>3.4501075999999702</v>
      </c>
      <c r="Q764">
        <v>3.6623178666666898</v>
      </c>
      <c r="R764">
        <v>3.8745281333333099</v>
      </c>
      <c r="S764">
        <v>4.0867384000000202</v>
      </c>
      <c r="T764">
        <v>4.2989486666666501</v>
      </c>
      <c r="U764">
        <v>4.5111589333333599</v>
      </c>
      <c r="V764">
        <v>4.7233691999999801</v>
      </c>
      <c r="W764">
        <v>4.9355794666666997</v>
      </c>
      <c r="X764">
        <v>5.1477897333333198</v>
      </c>
      <c r="Y764">
        <v>5.36</v>
      </c>
      <c r="Z764">
        <v>5.3668038046972804</v>
      </c>
      <c r="AA764">
        <v>5.3736076093945604</v>
      </c>
      <c r="AB764">
        <v>5.3736076093945604</v>
      </c>
      <c r="AC764">
        <v>5.3736076093945604</v>
      </c>
    </row>
    <row r="765" spans="1:29" customFormat="1" hidden="1">
      <c r="A765" t="s">
        <v>133</v>
      </c>
      <c r="B765" t="s">
        <v>141</v>
      </c>
      <c r="C765" t="s">
        <v>1459</v>
      </c>
      <c r="D765" t="s">
        <v>1458</v>
      </c>
      <c r="E765">
        <v>105784908.38832299</v>
      </c>
      <c r="F765">
        <v>110817578.677828</v>
      </c>
      <c r="G765">
        <v>114812849.87063099</v>
      </c>
      <c r="H765">
        <v>127393040.16624001</v>
      </c>
      <c r="I765">
        <v>150074882.476713</v>
      </c>
      <c r="J765">
        <v>171907757.245453</v>
      </c>
      <c r="K765">
        <v>211058845.149755</v>
      </c>
      <c r="L765">
        <v>282553638.41547602</v>
      </c>
      <c r="M765">
        <v>304436357.62162501</v>
      </c>
      <c r="N765">
        <v>313910914.95325702</v>
      </c>
      <c r="O765">
        <v>365361924.91433299</v>
      </c>
      <c r="P765">
        <v>430901927.30234402</v>
      </c>
      <c r="Q765">
        <v>512645595.20191902</v>
      </c>
      <c r="R765">
        <v>588492937.37731802</v>
      </c>
      <c r="S765">
        <v>703284648.91396999</v>
      </c>
      <c r="T765">
        <v>795502599.23531306</v>
      </c>
      <c r="U765">
        <v>867415251.955145</v>
      </c>
      <c r="V765">
        <v>997812595.57933497</v>
      </c>
      <c r="W765">
        <v>1150222424.3030901</v>
      </c>
      <c r="X765">
        <v>1293378334.3027501</v>
      </c>
      <c r="Y765">
        <v>1439281578.95013</v>
      </c>
      <c r="Z765">
        <v>1678904934.9599199</v>
      </c>
      <c r="AA765">
        <v>1817643922.6802399</v>
      </c>
      <c r="AB765">
        <v>1965187484.5834501</v>
      </c>
      <c r="AC765">
        <v>2135380670.5304799</v>
      </c>
    </row>
    <row r="766" spans="1:29" customFormat="1" hidden="1">
      <c r="A766" t="s">
        <v>133</v>
      </c>
      <c r="B766" t="s">
        <v>141</v>
      </c>
      <c r="C766" t="s">
        <v>1457</v>
      </c>
      <c r="D766" t="s">
        <v>1456</v>
      </c>
      <c r="E766">
        <v>1.74570414740272</v>
      </c>
      <c r="F766">
        <v>1.21761994672683</v>
      </c>
      <c r="G766">
        <v>1.20475148401606</v>
      </c>
      <c r="H766">
        <v>1.0047839939052601</v>
      </c>
      <c r="I766">
        <v>0.94539063905770204</v>
      </c>
      <c r="J766">
        <v>0.83818234040705797</v>
      </c>
      <c r="K766">
        <v>0.86971037062881495</v>
      </c>
      <c r="L766">
        <v>1.07223999035441</v>
      </c>
      <c r="M766">
        <v>1.1398494610603001</v>
      </c>
      <c r="N766">
        <v>1.10916556411587</v>
      </c>
      <c r="O766">
        <v>1.1007028806344299</v>
      </c>
      <c r="P766">
        <v>1.2363054287023201</v>
      </c>
      <c r="Q766">
        <v>1.3712964148750499</v>
      </c>
      <c r="R766">
        <v>1.3982404825071799</v>
      </c>
      <c r="S766">
        <v>1.4478911704723001</v>
      </c>
      <c r="T766">
        <v>1.40609675525011</v>
      </c>
      <c r="U766">
        <v>1.3356042949065401</v>
      </c>
      <c r="V766">
        <v>1.3261113229723001</v>
      </c>
      <c r="W766">
        <v>1.19589566575434</v>
      </c>
      <c r="X766">
        <v>1.2749175284902099</v>
      </c>
      <c r="Y766">
        <v>1.29068501336179</v>
      </c>
      <c r="Z766">
        <v>1.2944724937623699</v>
      </c>
      <c r="AA766">
        <v>1.21525444622899</v>
      </c>
      <c r="AB766">
        <v>1.1981316322808999</v>
      </c>
      <c r="AC766">
        <v>1.2071526849584899</v>
      </c>
    </row>
    <row r="767" spans="1:29" customFormat="1" hidden="1">
      <c r="A767" t="s">
        <v>133</v>
      </c>
      <c r="B767" t="s">
        <v>141</v>
      </c>
      <c r="C767" t="s">
        <v>1455</v>
      </c>
      <c r="D767" t="s">
        <v>1454</v>
      </c>
      <c r="E767">
        <v>351706229.77801001</v>
      </c>
      <c r="F767">
        <v>406131945.76734799</v>
      </c>
      <c r="G767">
        <v>509423407.97018403</v>
      </c>
      <c r="H767">
        <v>450016654.11935002</v>
      </c>
      <c r="I767">
        <v>536585787.90007401</v>
      </c>
      <c r="J767">
        <v>773512499.15856004</v>
      </c>
      <c r="K767">
        <v>896421032.81622899</v>
      </c>
      <c r="L767">
        <v>750587614.67745996</v>
      </c>
      <c r="M767">
        <v>637861961.84919</v>
      </c>
      <c r="N767">
        <v>366455168.159226</v>
      </c>
      <c r="O767">
        <v>403273014.30193299</v>
      </c>
      <c r="P767">
        <v>423561960.12640297</v>
      </c>
      <c r="Q767">
        <v>438108003.65855402</v>
      </c>
      <c r="R767">
        <v>541634699.98711097</v>
      </c>
      <c r="S767">
        <v>500279877.29022801</v>
      </c>
      <c r="T767">
        <v>381464250.93791097</v>
      </c>
      <c r="U767">
        <v>554030083.52447999</v>
      </c>
      <c r="V767">
        <v>688566268.60215795</v>
      </c>
      <c r="W767">
        <v>990007286.83146501</v>
      </c>
      <c r="X767">
        <v>879935793.83297205</v>
      </c>
      <c r="Y767">
        <v>1009317006.25059</v>
      </c>
      <c r="Z767">
        <v>1089083264.57651</v>
      </c>
      <c r="AA767">
        <v>1090344300.40009</v>
      </c>
      <c r="AB767">
        <v>956401971.81249702</v>
      </c>
      <c r="AC767">
        <v>1306380325.33025</v>
      </c>
    </row>
    <row r="768" spans="1:29" customFormat="1" hidden="1">
      <c r="A768" t="s">
        <v>133</v>
      </c>
      <c r="B768" t="s">
        <v>141</v>
      </c>
      <c r="C768" t="s">
        <v>1453</v>
      </c>
      <c r="D768" t="s">
        <v>1452</v>
      </c>
      <c r="E768">
        <v>5.8039944765752498</v>
      </c>
      <c r="F768">
        <v>4.4624180032570999</v>
      </c>
      <c r="G768">
        <v>5.3454696703037401</v>
      </c>
      <c r="H768">
        <v>3.5494052929412101</v>
      </c>
      <c r="I768">
        <v>3.3802004210188099</v>
      </c>
      <c r="J768">
        <v>3.7714674850484902</v>
      </c>
      <c r="K768">
        <v>3.6938829459475699</v>
      </c>
      <c r="L768">
        <v>2.8483443399814901</v>
      </c>
      <c r="M768">
        <v>2.3882384453841001</v>
      </c>
      <c r="N768">
        <v>1.2948242127070599</v>
      </c>
      <c r="O768">
        <v>1.2149152340609799</v>
      </c>
      <c r="P768">
        <v>1.21524624866355</v>
      </c>
      <c r="Q768">
        <v>1.1719127997352801</v>
      </c>
      <c r="R768">
        <v>1.28690680236156</v>
      </c>
      <c r="S768">
        <v>1.0299539712860899</v>
      </c>
      <c r="T768">
        <v>0.67426007910383801</v>
      </c>
      <c r="U768">
        <v>0.85306888182430796</v>
      </c>
      <c r="V768">
        <v>0.91511725694337398</v>
      </c>
      <c r="W768">
        <v>1.02931867643279</v>
      </c>
      <c r="X768">
        <v>0.86737618665027605</v>
      </c>
      <c r="Y768">
        <v>0.90511151726757699</v>
      </c>
      <c r="Z768">
        <v>0.83970706146317398</v>
      </c>
      <c r="AA768">
        <v>0.728990833929552</v>
      </c>
      <c r="AB768">
        <v>0.58309726913779203</v>
      </c>
      <c r="AC768">
        <v>0.73851025208896204</v>
      </c>
    </row>
    <row r="769" spans="1:29" customFormat="1" hidden="1">
      <c r="A769" t="s">
        <v>133</v>
      </c>
      <c r="B769" t="s">
        <v>141</v>
      </c>
      <c r="C769" t="s">
        <v>1451</v>
      </c>
      <c r="D769" t="s">
        <v>1450</v>
      </c>
      <c r="E769">
        <v>245834319.94511399</v>
      </c>
      <c r="F769">
        <v>379173001.44819701</v>
      </c>
      <c r="G769">
        <v>362201902.19114202</v>
      </c>
      <c r="H769">
        <v>472532060.21452802</v>
      </c>
      <c r="I769">
        <v>582283162.61066902</v>
      </c>
      <c r="J769">
        <v>755001536.51269996</v>
      </c>
      <c r="K769">
        <v>918337938.94495595</v>
      </c>
      <c r="L769">
        <v>1044123109.62094</v>
      </c>
      <c r="M769">
        <v>1155776545.9628899</v>
      </c>
      <c r="N769">
        <v>1371849939.0906401</v>
      </c>
      <c r="O769">
        <v>1752939992.13081</v>
      </c>
      <c r="P769">
        <v>2014987141.46205</v>
      </c>
      <c r="Q769">
        <v>2400572155.7559099</v>
      </c>
      <c r="R769">
        <v>3012022766.9920201</v>
      </c>
      <c r="S769">
        <v>3935484452.2055101</v>
      </c>
      <c r="T769">
        <v>4962119386.5795202</v>
      </c>
      <c r="U769">
        <v>6116966213.66012</v>
      </c>
      <c r="V769">
        <v>7412846076.1567898</v>
      </c>
      <c r="W769">
        <v>10601745794.775999</v>
      </c>
      <c r="X769">
        <v>12488554070.644501</v>
      </c>
      <c r="Y769">
        <v>14280275996.6807</v>
      </c>
      <c r="Z769">
        <v>17962817186.926701</v>
      </c>
      <c r="AA769">
        <v>21979320477.017899</v>
      </c>
      <c r="AB769">
        <v>25611883600.860699</v>
      </c>
      <c r="AC769">
        <v>29440866359.490799</v>
      </c>
    </row>
    <row r="770" spans="1:29" customFormat="1" hidden="1">
      <c r="A770" t="s">
        <v>133</v>
      </c>
      <c r="B770" t="s">
        <v>141</v>
      </c>
      <c r="C770" t="s">
        <v>1449</v>
      </c>
      <c r="D770" t="s">
        <v>1448</v>
      </c>
      <c r="E770">
        <v>4.0568545971296999</v>
      </c>
      <c r="F770">
        <v>4.1662037316826597</v>
      </c>
      <c r="G770">
        <v>3.8006484437055699</v>
      </c>
      <c r="H770">
        <v>3.7269905019227099</v>
      </c>
      <c r="I770">
        <v>3.6680691807202299</v>
      </c>
      <c r="J770">
        <v>3.6812123258729699</v>
      </c>
      <c r="K770">
        <v>3.78419596049442</v>
      </c>
      <c r="L770">
        <v>3.9622584910499401</v>
      </c>
      <c r="M770">
        <v>4.3273782517767101</v>
      </c>
      <c r="N770">
        <v>4.8472628350637903</v>
      </c>
      <c r="O770">
        <v>5.2809720097956898</v>
      </c>
      <c r="P770">
        <v>5.7812216282035296</v>
      </c>
      <c r="Q770">
        <v>6.4213874490433103</v>
      </c>
      <c r="R770">
        <v>7.15647019624513</v>
      </c>
      <c r="S770">
        <v>8.1022004371609508</v>
      </c>
      <c r="T770">
        <v>8.7708323961984291</v>
      </c>
      <c r="U770">
        <v>9.4186104387119407</v>
      </c>
      <c r="V770">
        <v>9.8518090076171401</v>
      </c>
      <c r="W770">
        <v>11.0227218471104</v>
      </c>
      <c r="X770">
        <v>12.3103009134182</v>
      </c>
      <c r="Y770">
        <v>12.8059293505517</v>
      </c>
      <c r="Z770">
        <v>13.8497256603238</v>
      </c>
      <c r="AA770">
        <v>14.6951042508928</v>
      </c>
      <c r="AB770">
        <v>15.615002713592</v>
      </c>
      <c r="AC770">
        <v>16.6432249592924</v>
      </c>
    </row>
    <row r="771" spans="1:29" customFormat="1" hidden="1">
      <c r="A771" t="s">
        <v>133</v>
      </c>
      <c r="B771" t="s">
        <v>141</v>
      </c>
      <c r="C771" t="s">
        <v>1447</v>
      </c>
      <c r="D771" t="s">
        <v>1446</v>
      </c>
      <c r="E771">
        <v>4807654.2095684502</v>
      </c>
      <c r="F771">
        <v>3705291.4821153898</v>
      </c>
      <c r="G771">
        <v>4691004.1260676598</v>
      </c>
      <c r="H771">
        <v>2001797.98496928</v>
      </c>
      <c r="I771">
        <v>1977053.0713792499</v>
      </c>
      <c r="J771">
        <v>2014643.7556395601</v>
      </c>
      <c r="K771">
        <v>2352107.6100808801</v>
      </c>
      <c r="L771">
        <v>6860537.1546753496</v>
      </c>
      <c r="M771">
        <v>3686102.2637638999</v>
      </c>
      <c r="N771">
        <v>4130303.2304249899</v>
      </c>
      <c r="O771">
        <v>4604532.2610443104</v>
      </c>
      <c r="P771">
        <v>3045420.7940447601</v>
      </c>
      <c r="Q771">
        <v>6099136.4030156704</v>
      </c>
      <c r="R771">
        <v>7877430.8391029704</v>
      </c>
      <c r="S771">
        <v>18730187.760437701</v>
      </c>
      <c r="T771">
        <v>41041138.833030298</v>
      </c>
      <c r="U771">
        <v>112485396.209631</v>
      </c>
      <c r="V771">
        <v>214740252.250595</v>
      </c>
      <c r="W771">
        <v>730824205.56801796</v>
      </c>
      <c r="X771">
        <v>272877373.49295998</v>
      </c>
      <c r="Y771">
        <v>458154726.69157797</v>
      </c>
      <c r="Z771">
        <v>692218331.39816701</v>
      </c>
      <c r="AA771">
        <v>534489573.470891</v>
      </c>
      <c r="AB771">
        <v>449683866.51657802</v>
      </c>
      <c r="AC771">
        <v>311121378.26636899</v>
      </c>
    </row>
    <row r="772" spans="1:29" customFormat="1" hidden="1">
      <c r="A772" t="s">
        <v>133</v>
      </c>
      <c r="B772" t="s">
        <v>141</v>
      </c>
      <c r="C772" t="s">
        <v>1445</v>
      </c>
      <c r="D772" t="s">
        <v>1444</v>
      </c>
      <c r="E772">
        <v>7.9337799888364896E-2</v>
      </c>
      <c r="F772">
        <v>4.0712284737578E-2</v>
      </c>
      <c r="G772">
        <v>4.9223533679143401E-2</v>
      </c>
      <c r="H772">
        <v>1.57887320351584E-2</v>
      </c>
      <c r="I772">
        <v>1.2454365685691899E-2</v>
      </c>
      <c r="J772">
        <v>9.8229355396532107E-3</v>
      </c>
      <c r="K772">
        <v>9.6923319175314902E-3</v>
      </c>
      <c r="L772">
        <v>2.60344985603705E-2</v>
      </c>
      <c r="M772">
        <v>1.3801248023031801E-2</v>
      </c>
      <c r="N772">
        <v>1.4593917873885E-2</v>
      </c>
      <c r="O772">
        <v>1.3871784600691399E-2</v>
      </c>
      <c r="P772">
        <v>8.7376500818449193E-3</v>
      </c>
      <c r="Q772">
        <v>1.6314826386043601E-2</v>
      </c>
      <c r="R772">
        <v>1.8716524868542601E-2</v>
      </c>
      <c r="S772">
        <v>3.8560877905559697E-2</v>
      </c>
      <c r="T772">
        <v>7.254258150805E-2</v>
      </c>
      <c r="U772">
        <v>0.173199604172531</v>
      </c>
      <c r="V772">
        <v>0.28539375156123797</v>
      </c>
      <c r="W772">
        <v>0.75984390618770803</v>
      </c>
      <c r="X772">
        <v>0.26898250679457503</v>
      </c>
      <c r="Y772">
        <v>0.41085319800523501</v>
      </c>
      <c r="Z772">
        <v>0.533715501702545</v>
      </c>
      <c r="AA772">
        <v>0.357353177109489</v>
      </c>
      <c r="AB772">
        <v>0.27416237342570698</v>
      </c>
      <c r="AC772">
        <v>0.175880119317992</v>
      </c>
    </row>
    <row r="773" spans="1:29" customFormat="1" hidden="1">
      <c r="A773" t="s">
        <v>133</v>
      </c>
      <c r="B773" t="s">
        <v>141</v>
      </c>
      <c r="C773" t="s">
        <v>1443</v>
      </c>
      <c r="D773" t="s">
        <v>1442</v>
      </c>
      <c r="E773">
        <v>304316919.61442298</v>
      </c>
      <c r="F773">
        <v>411360161.32159603</v>
      </c>
      <c r="G773">
        <v>491480646.14951098</v>
      </c>
      <c r="H773">
        <v>494602223.03865802</v>
      </c>
      <c r="I773">
        <v>561138969.78965497</v>
      </c>
      <c r="J773">
        <v>782298404.525172</v>
      </c>
      <c r="K773">
        <v>979397079.18710399</v>
      </c>
      <c r="L773">
        <v>977228338.05698001</v>
      </c>
      <c r="M773">
        <v>789967285.24940205</v>
      </c>
      <c r="N773">
        <v>1365775124.6957099</v>
      </c>
      <c r="O773">
        <v>2633754959.49475</v>
      </c>
      <c r="P773">
        <v>2540057113.3174601</v>
      </c>
      <c r="Q773">
        <v>2440911039.4183698</v>
      </c>
      <c r="R773">
        <v>3040927079.82902</v>
      </c>
      <c r="S773">
        <v>5251920609.1546097</v>
      </c>
      <c r="T773">
        <v>7191051367.4818897</v>
      </c>
      <c r="U773">
        <v>8125756642.2111797</v>
      </c>
      <c r="V773">
        <v>8346362951.1012897</v>
      </c>
      <c r="W773">
        <v>12537857207.420401</v>
      </c>
      <c r="X773">
        <v>7105033614.5943403</v>
      </c>
      <c r="Y773">
        <v>9556872596.34795</v>
      </c>
      <c r="Z773">
        <v>12644777283.9629</v>
      </c>
      <c r="AA773">
        <v>8491356314.4174805</v>
      </c>
      <c r="AB773">
        <v>7625671847.5621405</v>
      </c>
      <c r="AC773">
        <v>5416878918.43262</v>
      </c>
    </row>
    <row r="774" spans="1:29" customFormat="1" hidden="1">
      <c r="A774" t="s">
        <v>133</v>
      </c>
      <c r="B774" t="s">
        <v>141</v>
      </c>
      <c r="C774" t="s">
        <v>1441</v>
      </c>
      <c r="D774" t="s">
        <v>1440</v>
      </c>
      <c r="E774">
        <v>5.02195744921928</v>
      </c>
      <c r="F774">
        <v>4.5198635784139602</v>
      </c>
      <c r="G774">
        <v>5.1571931058324303</v>
      </c>
      <c r="H774">
        <v>3.90106395459823</v>
      </c>
      <c r="I774">
        <v>3.5348721950986102</v>
      </c>
      <c r="J774">
        <v>3.8143055212184702</v>
      </c>
      <c r="K774">
        <v>4.0358024139107496</v>
      </c>
      <c r="L774">
        <v>3.70840492321503</v>
      </c>
      <c r="M774">
        <v>2.9577406305259299</v>
      </c>
      <c r="N774">
        <v>4.8257982264302903</v>
      </c>
      <c r="O774">
        <v>7.9345478363154802</v>
      </c>
      <c r="P774">
        <v>7.2877056226414201</v>
      </c>
      <c r="Q774">
        <v>6.5292915587521003</v>
      </c>
      <c r="R774">
        <v>7.2251459232773998</v>
      </c>
      <c r="S774">
        <v>10.8124206745577</v>
      </c>
      <c r="T774">
        <v>12.7105983115238</v>
      </c>
      <c r="U774">
        <v>12.511649347000199</v>
      </c>
      <c r="V774">
        <v>11.092470133297599</v>
      </c>
      <c r="W774">
        <v>13.0357127242461</v>
      </c>
      <c r="X774">
        <v>7.0036211799092598</v>
      </c>
      <c r="Y774">
        <v>8.5701869704410694</v>
      </c>
      <c r="Z774">
        <v>9.7494003638937308</v>
      </c>
      <c r="AA774">
        <v>5.6772167457277103</v>
      </c>
      <c r="AB774">
        <v>4.6492045820731098</v>
      </c>
      <c r="AC774">
        <v>3.0622174400672799</v>
      </c>
    </row>
    <row r="775" spans="1:29" customFormat="1" hidden="1">
      <c r="A775" t="s">
        <v>133</v>
      </c>
      <c r="B775" t="s">
        <v>141</v>
      </c>
      <c r="C775" t="s">
        <v>1439</v>
      </c>
      <c r="D775" t="s">
        <v>1438</v>
      </c>
      <c r="E775">
        <v>35899792.571476303</v>
      </c>
      <c r="F775">
        <v>53659049.138232298</v>
      </c>
      <c r="G775">
        <v>53550889.807784103</v>
      </c>
      <c r="H775">
        <v>69593701.007106394</v>
      </c>
      <c r="I775">
        <v>82797023.128870293</v>
      </c>
      <c r="J775">
        <v>105087540.548224</v>
      </c>
      <c r="K775">
        <v>123159458.34749199</v>
      </c>
      <c r="L775">
        <v>132170568.51769</v>
      </c>
      <c r="M775">
        <v>132995399.969859</v>
      </c>
      <c r="N775">
        <v>138797754.94999999</v>
      </c>
      <c r="O775">
        <v>157299394.326213</v>
      </c>
      <c r="P775">
        <v>159963227.074076</v>
      </c>
      <c r="Q775">
        <v>165947246.17333701</v>
      </c>
      <c r="R775">
        <v>181308866.09115201</v>
      </c>
      <c r="S775">
        <v>202997003.04892299</v>
      </c>
      <c r="T775">
        <v>228997910.59427401</v>
      </c>
      <c r="U775">
        <v>255959782.743682</v>
      </c>
      <c r="V775">
        <v>289723473.74110597</v>
      </c>
      <c r="W775">
        <v>364688021.39370698</v>
      </c>
      <c r="X775">
        <v>388443798.57572502</v>
      </c>
      <c r="Y775">
        <v>434688948.720649</v>
      </c>
      <c r="Z775">
        <v>532029296.69954503</v>
      </c>
      <c r="AA775">
        <v>638087769.43609905</v>
      </c>
      <c r="AB775">
        <v>725359501.021595</v>
      </c>
      <c r="AC775">
        <v>804593341.53311503</v>
      </c>
    </row>
    <row r="776" spans="1:29" customFormat="1" hidden="1">
      <c r="A776" t="s">
        <v>133</v>
      </c>
      <c r="B776" t="s">
        <v>141</v>
      </c>
      <c r="C776" t="s">
        <v>1437</v>
      </c>
      <c r="D776" t="s">
        <v>1436</v>
      </c>
      <c r="E776">
        <v>0.59243249096428996</v>
      </c>
      <c r="F776">
        <v>0.58958451657795197</v>
      </c>
      <c r="G776">
        <v>0.56191893188787601</v>
      </c>
      <c r="H776">
        <v>0.54890468707960105</v>
      </c>
      <c r="I776">
        <v>0.52157649112285098</v>
      </c>
      <c r="J776">
        <v>0.51238246659553699</v>
      </c>
      <c r="K776">
        <v>0.50750328937808797</v>
      </c>
      <c r="L776">
        <v>0.50156341962993001</v>
      </c>
      <c r="M776">
        <v>0.49795213739731897</v>
      </c>
      <c r="N776">
        <v>0.490424776054879</v>
      </c>
      <c r="O776">
        <v>0.473885987155092</v>
      </c>
      <c r="P776">
        <v>0.458952242944276</v>
      </c>
      <c r="Q776">
        <v>0.44389899350691198</v>
      </c>
      <c r="R776">
        <v>0.43078409323981198</v>
      </c>
      <c r="S776">
        <v>0.41792120558972601</v>
      </c>
      <c r="T776">
        <v>0.404767023206692</v>
      </c>
      <c r="U776">
        <v>0.39411456552701302</v>
      </c>
      <c r="V776">
        <v>0.38504783439407098</v>
      </c>
      <c r="W776">
        <v>0.37916911974786899</v>
      </c>
      <c r="X776">
        <v>0.382899415045861</v>
      </c>
      <c r="Y776">
        <v>0.38981011067825999</v>
      </c>
      <c r="Z776">
        <v>0.410206245816855</v>
      </c>
      <c r="AA776">
        <v>0.42661766103677901</v>
      </c>
      <c r="AB776">
        <v>0.44223575092311002</v>
      </c>
      <c r="AC776">
        <v>0.45484490233310099</v>
      </c>
    </row>
    <row r="777" spans="1:29" customFormat="1" hidden="1">
      <c r="A777" t="s">
        <v>133</v>
      </c>
      <c r="B777" t="s">
        <v>141</v>
      </c>
      <c r="C777" t="s">
        <v>1435</v>
      </c>
      <c r="D777" t="s">
        <v>1434</v>
      </c>
      <c r="E777">
        <v>10.905289725682895</v>
      </c>
      <c r="F777">
        <v>9.0229938664086369</v>
      </c>
      <c r="G777">
        <v>10.551886309815313</v>
      </c>
      <c r="H777">
        <v>7.466257979574598</v>
      </c>
      <c r="I777">
        <v>6.927526981803112</v>
      </c>
      <c r="J777">
        <v>7.5955959418066135</v>
      </c>
      <c r="K777">
        <v>7.739377691775851</v>
      </c>
      <c r="L777">
        <v>6.5827837617568905</v>
      </c>
      <c r="M777">
        <v>5.3597803239330624</v>
      </c>
      <c r="N777">
        <v>6.1352163570112355</v>
      </c>
      <c r="O777">
        <v>9.1633348549771512</v>
      </c>
      <c r="P777">
        <v>8.5116895213868151</v>
      </c>
      <c r="Q777">
        <v>7.7175191848734244</v>
      </c>
      <c r="R777">
        <v>8.5307692505075021</v>
      </c>
      <c r="S777">
        <v>11.880935523749349</v>
      </c>
      <c r="T777">
        <v>13.457400972135687</v>
      </c>
      <c r="U777">
        <v>13.537917832997039</v>
      </c>
      <c r="V777">
        <v>12.292981141802212</v>
      </c>
      <c r="W777">
        <v>14.824875306866598</v>
      </c>
      <c r="X777">
        <v>8.1399798733541111</v>
      </c>
      <c r="Y777">
        <v>9.886151685713882</v>
      </c>
      <c r="Z777">
        <v>11.122822927059449</v>
      </c>
      <c r="AA777">
        <v>6.7635607567667515</v>
      </c>
      <c r="AB777">
        <v>5.5064642246366091</v>
      </c>
      <c r="AC777">
        <v>3.976607811474234</v>
      </c>
    </row>
    <row r="778" spans="1:29" customFormat="1" hidden="1">
      <c r="A778" t="s">
        <v>133</v>
      </c>
      <c r="B778" t="s">
        <v>141</v>
      </c>
      <c r="C778" t="s">
        <v>1433</v>
      </c>
      <c r="D778" t="s">
        <v>1432</v>
      </c>
      <c r="K778">
        <v>20.74809127</v>
      </c>
      <c r="L778">
        <v>22.028327170000001</v>
      </c>
      <c r="M778">
        <v>24.47785537</v>
      </c>
      <c r="N778">
        <v>27.932090160000001</v>
      </c>
      <c r="O778">
        <v>28.323136869999999</v>
      </c>
      <c r="P778">
        <v>29.846558869999999</v>
      </c>
      <c r="Q778">
        <v>28.018535</v>
      </c>
      <c r="R778">
        <v>26.815011049999999</v>
      </c>
      <c r="S778">
        <v>25.107727260000001</v>
      </c>
      <c r="T778">
        <v>35.115070549999999</v>
      </c>
      <c r="U778">
        <v>36.390363299999997</v>
      </c>
      <c r="V778">
        <v>32.407081150000003</v>
      </c>
      <c r="W778">
        <v>28.08442986</v>
      </c>
      <c r="X778">
        <v>29.85616825</v>
      </c>
      <c r="Y778">
        <v>31.678349260000001</v>
      </c>
      <c r="Z778">
        <v>28.964103990000002</v>
      </c>
      <c r="AA778">
        <v>33.342820150000001</v>
      </c>
      <c r="AB778">
        <v>31.487075050000001</v>
      </c>
      <c r="AC778">
        <v>31.86006304</v>
      </c>
    </row>
    <row r="779" spans="1:29" customFormat="1" hidden="1">
      <c r="A779" t="s">
        <v>133</v>
      </c>
      <c r="B779" t="s">
        <v>141</v>
      </c>
      <c r="C779" t="s">
        <v>1431</v>
      </c>
      <c r="D779" t="s">
        <v>1430</v>
      </c>
      <c r="K779">
        <v>4116749983.0550399</v>
      </c>
      <c r="L779">
        <v>4760719133.3790598</v>
      </c>
      <c r="M779">
        <v>5381884248.0371103</v>
      </c>
      <c r="N779">
        <v>6533361204.9093599</v>
      </c>
      <c r="O779">
        <v>7648503383.8691902</v>
      </c>
      <c r="P779">
        <v>8387733287.5379496</v>
      </c>
      <c r="Q779">
        <v>8073879899.2440901</v>
      </c>
      <c r="R779">
        <v>8273907528.0079699</v>
      </c>
      <c r="S779">
        <v>8260100071.7944899</v>
      </c>
      <c r="T779">
        <v>14904315689.4205</v>
      </c>
      <c r="U779">
        <v>17516947114.339901</v>
      </c>
      <c r="V779">
        <v>16971376570.843201</v>
      </c>
      <c r="W779">
        <v>16410093046.224001</v>
      </c>
      <c r="X779">
        <v>17799938943.355499</v>
      </c>
      <c r="Y779">
        <v>21045130531.319302</v>
      </c>
      <c r="Z779">
        <v>19603080922.073299</v>
      </c>
      <c r="AA779">
        <v>27891264120.982101</v>
      </c>
      <c r="AB779">
        <v>26033457528.139301</v>
      </c>
      <c r="AC779">
        <v>26917807463.509201</v>
      </c>
    </row>
    <row r="780" spans="1:29" customFormat="1" hidden="1">
      <c r="A780" t="s">
        <v>133</v>
      </c>
      <c r="B780" t="s">
        <v>141</v>
      </c>
      <c r="C780" t="s">
        <v>1429</v>
      </c>
      <c r="D780" t="s">
        <v>1428</v>
      </c>
      <c r="K780">
        <v>16.963895310848301</v>
      </c>
      <c r="L780">
        <v>18.0660686809079</v>
      </c>
      <c r="M780">
        <v>20.150477122835898</v>
      </c>
      <c r="N780">
        <v>23.084827322729598</v>
      </c>
      <c r="O780">
        <v>23.042164859244501</v>
      </c>
      <c r="P780">
        <v>24.0653372399848</v>
      </c>
      <c r="Q780">
        <v>21.5971475490866</v>
      </c>
      <c r="R780">
        <v>19.658540858178799</v>
      </c>
      <c r="S780">
        <v>17.005526822798299</v>
      </c>
      <c r="T780">
        <v>26.3442381586969</v>
      </c>
      <c r="U780">
        <v>26.971752856350399</v>
      </c>
      <c r="V780">
        <v>22.555272139008199</v>
      </c>
      <c r="W780">
        <v>17.061708008775099</v>
      </c>
      <c r="X780">
        <v>17.5458746780178</v>
      </c>
      <c r="Y780">
        <v>18.872356165935201</v>
      </c>
      <c r="Z780">
        <v>15.1144049423069</v>
      </c>
      <c r="AA780">
        <v>18.6477573033062</v>
      </c>
      <c r="AB780">
        <v>15.8720270746668</v>
      </c>
      <c r="AC780">
        <v>15.216913780857</v>
      </c>
    </row>
    <row r="781" spans="1:29" customFormat="1" hidden="1">
      <c r="A781" t="s">
        <v>133</v>
      </c>
      <c r="B781" t="s">
        <v>141</v>
      </c>
      <c r="C781" t="s">
        <v>1427</v>
      </c>
      <c r="D781" t="s">
        <v>1426</v>
      </c>
      <c r="E781">
        <v>5153062038.4528799</v>
      </c>
      <c r="F781">
        <v>7900792813.9807396</v>
      </c>
      <c r="G781">
        <v>8162205815.5630903</v>
      </c>
      <c r="H781">
        <v>11259496699.6425</v>
      </c>
      <c r="I781">
        <v>14192392905.628201</v>
      </c>
      <c r="J781">
        <v>18196762412.047901</v>
      </c>
      <c r="K781">
        <v>21471208115.441601</v>
      </c>
      <c r="L781">
        <v>23572916523.489899</v>
      </c>
      <c r="M781">
        <v>24121178654.674801</v>
      </c>
      <c r="N781">
        <v>25193327585.824001</v>
      </c>
      <c r="O781">
        <v>28398937879.811501</v>
      </c>
      <c r="P781">
        <v>29872351048.299999</v>
      </c>
      <c r="Q781">
        <v>32098320126.764198</v>
      </c>
      <c r="R781">
        <v>35485644091.352699</v>
      </c>
      <c r="S781">
        <v>38866617381.589203</v>
      </c>
      <c r="T781">
        <v>43999562812.167603</v>
      </c>
      <c r="U781">
        <v>50036288963.3946</v>
      </c>
      <c r="V781">
        <v>58580986131.889198</v>
      </c>
      <c r="W781">
        <v>71320399439.404099</v>
      </c>
      <c r="X781">
        <v>80701599147.435196</v>
      </c>
      <c r="Y781">
        <v>86208379674.029205</v>
      </c>
      <c r="Z781">
        <v>97309103933.135696</v>
      </c>
      <c r="AA781">
        <v>117473489334.694</v>
      </c>
      <c r="AB781">
        <v>129377358713.248</v>
      </c>
      <c r="AC781">
        <v>140418753018.48001</v>
      </c>
    </row>
    <row r="782" spans="1:29" customFormat="1" hidden="1">
      <c r="A782" t="s">
        <v>133</v>
      </c>
      <c r="B782" t="s">
        <v>141</v>
      </c>
      <c r="C782" t="s">
        <v>1425</v>
      </c>
      <c r="D782" t="s">
        <v>1424</v>
      </c>
      <c r="E782">
        <v>15573711550.685211</v>
      </c>
      <c r="F782">
        <v>16848259207.884211</v>
      </c>
      <c r="G782">
        <v>18407390245.130974</v>
      </c>
      <c r="H782">
        <v>20639064219.509407</v>
      </c>
      <c r="I782">
        <v>23473910009.380127</v>
      </c>
      <c r="J782">
        <v>25884538629.554588</v>
      </c>
      <c r="K782">
        <v>27603895137.418221</v>
      </c>
      <c r="L782">
        <v>30477097968.004715</v>
      </c>
      <c r="M782">
        <v>32871451676.485241</v>
      </c>
      <c r="N782">
        <v>34646443831.390747</v>
      </c>
      <c r="O782">
        <v>34902555334.00872</v>
      </c>
      <c r="P782">
        <v>37624541157.461861</v>
      </c>
      <c r="Q782">
        <v>38958002311.650719</v>
      </c>
      <c r="R782">
        <v>40148516704.699249</v>
      </c>
      <c r="S782">
        <v>39481548580.52771</v>
      </c>
      <c r="T782">
        <v>43999562812.167603</v>
      </c>
      <c r="U782">
        <v>46893163193.77314</v>
      </c>
      <c r="V782">
        <v>49941476285.636513</v>
      </c>
      <c r="W782">
        <v>50922513552.30883</v>
      </c>
      <c r="X782">
        <v>57132354072.790398</v>
      </c>
      <c r="Y782">
        <v>60570879914.144714</v>
      </c>
      <c r="Z782">
        <v>61759840328.778702</v>
      </c>
      <c r="AA782">
        <v>70392062191.059097</v>
      </c>
      <c r="AB782">
        <v>73246609460.152008</v>
      </c>
      <c r="AC782">
        <v>79163692708.619141</v>
      </c>
    </row>
    <row r="783" spans="1:29" customFormat="1" hidden="1">
      <c r="A783" t="s">
        <v>133</v>
      </c>
      <c r="B783" t="s">
        <v>141</v>
      </c>
      <c r="C783" t="s">
        <v>1423</v>
      </c>
      <c r="D783" t="s">
        <v>1422</v>
      </c>
      <c r="E783">
        <v>-9.5482951778962359</v>
      </c>
      <c r="F783">
        <v>8.1839685617069335</v>
      </c>
      <c r="G783">
        <v>9.2539592251593632</v>
      </c>
      <c r="H783">
        <v>12.1237934582755</v>
      </c>
      <c r="I783">
        <v>13.735340709832357</v>
      </c>
      <c r="J783">
        <v>10.269395338105909</v>
      </c>
      <c r="K783">
        <v>6.6424073941209656</v>
      </c>
      <c r="L783">
        <v>10.408686224473286</v>
      </c>
      <c r="M783">
        <v>7.8562391701275232</v>
      </c>
      <c r="N783">
        <v>5.3997985010660727</v>
      </c>
      <c r="O783">
        <v>0.73921440210244782</v>
      </c>
      <c r="P783">
        <v>7.7988152941938438</v>
      </c>
      <c r="Q783">
        <v>3.5441260229811462</v>
      </c>
      <c r="R783">
        <v>3.0558917870706637</v>
      </c>
      <c r="S783">
        <v>-1.6612522178022857</v>
      </c>
      <c r="T783">
        <v>11.443356185547842</v>
      </c>
      <c r="U783">
        <v>6.5764298476287166</v>
      </c>
      <c r="V783">
        <v>6.5005490870109384</v>
      </c>
      <c r="W783">
        <v>1.9643737823474652</v>
      </c>
      <c r="X783">
        <v>12.194685782944845</v>
      </c>
      <c r="Y783">
        <v>6.0185264499575908</v>
      </c>
      <c r="Z783">
        <v>1.9629241251229388</v>
      </c>
      <c r="AA783">
        <v>13.977079306433964</v>
      </c>
      <c r="AB783">
        <v>4.0552118807729585</v>
      </c>
      <c r="AC783">
        <v>8.0783032717523611</v>
      </c>
    </row>
    <row r="784" spans="1:29" customFormat="1" hidden="1">
      <c r="A784" t="s">
        <v>133</v>
      </c>
      <c r="B784" t="s">
        <v>141</v>
      </c>
      <c r="C784" t="s">
        <v>1421</v>
      </c>
      <c r="D784" t="s">
        <v>1420</v>
      </c>
      <c r="E784">
        <v>78.05694677941915</v>
      </c>
      <c r="F784">
        <v>117.49718650703633</v>
      </c>
      <c r="G784">
        <v>119.2431539992358</v>
      </c>
      <c r="H784">
        <v>161.67101062743649</v>
      </c>
      <c r="I784">
        <v>200.38818354705222</v>
      </c>
      <c r="J784">
        <v>252.74860806644722</v>
      </c>
      <c r="K784">
        <v>293.49612701832643</v>
      </c>
      <c r="L784">
        <v>317.23724880852114</v>
      </c>
      <c r="M784">
        <v>319.67083801716757</v>
      </c>
      <c r="N784">
        <v>328.90878570256945</v>
      </c>
      <c r="O784">
        <v>365.82002630153073</v>
      </c>
      <c r="P784">
        <v>379.95625884215946</v>
      </c>
      <c r="Q784">
        <v>403.56108017662314</v>
      </c>
      <c r="R784">
        <v>440.99404344309249</v>
      </c>
      <c r="S784">
        <v>477.26345198939543</v>
      </c>
      <c r="T784">
        <v>534.02647598698911</v>
      </c>
      <c r="U784">
        <v>600.59498558890766</v>
      </c>
      <c r="V784">
        <v>695.58334726798978</v>
      </c>
      <c r="W784">
        <v>837.89342928644464</v>
      </c>
      <c r="X784">
        <v>938.11797904603543</v>
      </c>
      <c r="Y784">
        <v>991.67031517590317</v>
      </c>
      <c r="Z784">
        <v>1107.5434972693663</v>
      </c>
      <c r="AA784">
        <v>1322.7626116966935</v>
      </c>
      <c r="AB784">
        <v>1441.3778899531303</v>
      </c>
      <c r="AC784">
        <v>1547.6739276953651</v>
      </c>
    </row>
    <row r="785" spans="1:29" customFormat="1" hidden="1">
      <c r="A785" t="s">
        <v>133</v>
      </c>
      <c r="B785" t="s">
        <v>141</v>
      </c>
      <c r="C785" t="s">
        <v>1419</v>
      </c>
      <c r="D785" t="s">
        <v>1418</v>
      </c>
      <c r="E785">
        <v>235.90563525115934</v>
      </c>
      <c r="F785">
        <v>250.56005151339349</v>
      </c>
      <c r="G785">
        <v>268.91692262145671</v>
      </c>
      <c r="H785">
        <v>296.3488031288818</v>
      </c>
      <c r="I785">
        <v>331.43770883493886</v>
      </c>
      <c r="J785">
        <v>359.52995158801019</v>
      </c>
      <c r="K785">
        <v>377.32559201574458</v>
      </c>
      <c r="L785">
        <v>410.15165439555028</v>
      </c>
      <c r="M785">
        <v>435.63561526983489</v>
      </c>
      <c r="N785">
        <v>452.32293077104822</v>
      </c>
      <c r="O785">
        <v>449.59617026221156</v>
      </c>
      <c r="P785">
        <v>478.55891475457241</v>
      </c>
      <c r="Q785">
        <v>489.80549238475237</v>
      </c>
      <c r="R785">
        <v>498.94139371595514</v>
      </c>
      <c r="S785">
        <v>484.81451268140182</v>
      </c>
      <c r="T785">
        <v>534.02647598698911</v>
      </c>
      <c r="U785">
        <v>562.86745592157047</v>
      </c>
      <c r="V785">
        <v>592.99888131035948</v>
      </c>
      <c r="W785">
        <v>598.2529520811388</v>
      </c>
      <c r="X785">
        <v>664.13663554536936</v>
      </c>
      <c r="Y785">
        <v>696.75759829919434</v>
      </c>
      <c r="Z785">
        <v>702.93227235484858</v>
      </c>
      <c r="AA785">
        <v>792.62128463108661</v>
      </c>
      <c r="AB785">
        <v>816.03183462644074</v>
      </c>
      <c r="AC785">
        <v>872.53006162996735</v>
      </c>
    </row>
    <row r="786" spans="1:29" customFormat="1" hidden="1">
      <c r="A786" t="s">
        <v>133</v>
      </c>
      <c r="B786" t="s">
        <v>141</v>
      </c>
      <c r="C786" t="s">
        <v>1417</v>
      </c>
      <c r="D786" t="s">
        <v>1416</v>
      </c>
      <c r="E786">
        <v>-11.250960315390657</v>
      </c>
      <c r="F786">
        <v>6.2119822812338299</v>
      </c>
      <c r="G786">
        <v>7.3263359410995292</v>
      </c>
      <c r="H786">
        <v>10.200875512040497</v>
      </c>
      <c r="I786">
        <v>11.840407430563161</v>
      </c>
      <c r="J786">
        <v>8.4758740494014404</v>
      </c>
      <c r="K786">
        <v>4.9496962211723172</v>
      </c>
      <c r="L786">
        <v>8.6996649775178838</v>
      </c>
      <c r="M786">
        <v>6.2133019826144249</v>
      </c>
      <c r="N786">
        <v>3.8305673173386339</v>
      </c>
      <c r="O786">
        <v>-0.60283490474128598</v>
      </c>
      <c r="P786">
        <v>6.4419464417299963</v>
      </c>
      <c r="Q786">
        <v>2.3500925974699953</v>
      </c>
      <c r="R786">
        <v>1.8652100626152901</v>
      </c>
      <c r="S786">
        <v>-2.8313708207973747</v>
      </c>
      <c r="T786">
        <v>10.1506786654151</v>
      </c>
      <c r="U786">
        <v>5.4006648043577457</v>
      </c>
      <c r="V786">
        <v>5.3532008418314803</v>
      </c>
      <c r="W786">
        <v>0.88601697850918981</v>
      </c>
      <c r="X786">
        <v>11.012680043623902</v>
      </c>
      <c r="Y786">
        <v>4.9117848659316508</v>
      </c>
      <c r="Z786">
        <v>0.88620117968238787</v>
      </c>
      <c r="AA786">
        <v>12.759267969839641</v>
      </c>
      <c r="AB786">
        <v>2.9535606031889898</v>
      </c>
      <c r="AC786">
        <v>6.9235322209445513</v>
      </c>
    </row>
    <row r="787" spans="1:29" customFormat="1" hidden="1">
      <c r="A787" t="s">
        <v>133</v>
      </c>
      <c r="B787" t="s">
        <v>141</v>
      </c>
      <c r="C787" t="s">
        <v>1415</v>
      </c>
      <c r="D787" t="s">
        <v>1414</v>
      </c>
      <c r="K787">
        <v>2535322083.0683799</v>
      </c>
      <c r="L787">
        <v>3296463055.7547798</v>
      </c>
      <c r="M787">
        <v>4264373763.6423602</v>
      </c>
      <c r="N787">
        <v>5200607917.5155602</v>
      </c>
      <c r="O787">
        <v>5158981345.9399099</v>
      </c>
      <c r="P787">
        <v>6032704234.4285002</v>
      </c>
      <c r="Q787">
        <v>5879290172.8152704</v>
      </c>
      <c r="R787">
        <v>5544382024.3148403</v>
      </c>
      <c r="S787">
        <v>3567940517.1752501</v>
      </c>
      <c r="T787">
        <v>8698398903.1004906</v>
      </c>
      <c r="U787">
        <v>10531095914.2451</v>
      </c>
      <c r="V787">
        <v>9988199412.9233208</v>
      </c>
      <c r="W787">
        <v>5383575391.2226105</v>
      </c>
      <c r="X787">
        <v>13082599757.2288</v>
      </c>
      <c r="Y787">
        <v>14123912474.3584</v>
      </c>
      <c r="Z787">
        <v>9926705009.0925198</v>
      </c>
      <c r="AA787">
        <v>23356593405.872601</v>
      </c>
      <c r="AB787">
        <v>23124997793.647999</v>
      </c>
      <c r="AC787">
        <v>26449042273.978802</v>
      </c>
    </row>
    <row r="788" spans="1:29" customFormat="1" hidden="1">
      <c r="A788" t="s">
        <v>133</v>
      </c>
      <c r="B788" t="s">
        <v>141</v>
      </c>
      <c r="C788" t="s">
        <v>1413</v>
      </c>
      <c r="D788" t="s">
        <v>1412</v>
      </c>
      <c r="K788">
        <v>10.447303959065501</v>
      </c>
      <c r="L788">
        <v>12.509481509166701</v>
      </c>
      <c r="M788">
        <v>15.966372000445199</v>
      </c>
      <c r="N788">
        <v>18.375707692214299</v>
      </c>
      <c r="O788">
        <v>15.542138469811199</v>
      </c>
      <c r="P788">
        <v>17.308497646951398</v>
      </c>
      <c r="Q788">
        <v>15.7267508224979</v>
      </c>
      <c r="R788">
        <v>13.1732751652576</v>
      </c>
      <c r="S788">
        <v>7.3455173229870097</v>
      </c>
      <c r="T788">
        <v>15.374922074771</v>
      </c>
      <c r="U788">
        <v>16.215275096253201</v>
      </c>
      <c r="V788">
        <v>13.274501039839601</v>
      </c>
      <c r="W788">
        <v>5.59734738307308</v>
      </c>
      <c r="X788">
        <v>12.895867594461</v>
      </c>
      <c r="Y788">
        <v>12.6657093561812</v>
      </c>
      <c r="Z788">
        <v>7.6537070803655496</v>
      </c>
      <c r="AA788">
        <v>15.6159320486683</v>
      </c>
      <c r="AB788">
        <v>14.098803076220801</v>
      </c>
      <c r="AC788">
        <v>14.9519159914858</v>
      </c>
    </row>
    <row r="789" spans="1:29" customFormat="1" hidden="1">
      <c r="A789" t="s">
        <v>133</v>
      </c>
      <c r="B789" t="s">
        <v>141</v>
      </c>
      <c r="C789" t="s">
        <v>1411</v>
      </c>
      <c r="D789" t="s">
        <v>1410</v>
      </c>
      <c r="K789">
        <v>2658481541.4158802</v>
      </c>
      <c r="L789">
        <v>3428633624.27247</v>
      </c>
      <c r="M789">
        <v>4397369163.6122198</v>
      </c>
      <c r="N789">
        <v>5339405672.46556</v>
      </c>
      <c r="O789">
        <v>5316280740.26612</v>
      </c>
      <c r="P789">
        <v>6192667461.5025797</v>
      </c>
      <c r="Q789">
        <v>6045237418.9886103</v>
      </c>
      <c r="R789">
        <v>5725690890.4059896</v>
      </c>
      <c r="S789">
        <v>3770937520.2241802</v>
      </c>
      <c r="T789">
        <v>8927396813.6947708</v>
      </c>
      <c r="U789">
        <v>10787055696.988701</v>
      </c>
      <c r="V789">
        <v>10277922886.6644</v>
      </c>
      <c r="W789">
        <v>5748263412.6163197</v>
      </c>
      <c r="X789">
        <v>13471043555.804501</v>
      </c>
      <c r="Y789">
        <v>14558601423.079</v>
      </c>
      <c r="Z789">
        <v>10458734305.792101</v>
      </c>
      <c r="AA789">
        <v>23994681175.308701</v>
      </c>
      <c r="AB789">
        <v>23850357294.669601</v>
      </c>
      <c r="AC789">
        <v>27253635615.511902</v>
      </c>
    </row>
    <row r="790" spans="1:29" customFormat="1" hidden="1">
      <c r="A790" t="s">
        <v>133</v>
      </c>
      <c r="B790" t="s">
        <v>141</v>
      </c>
      <c r="C790" t="s">
        <v>1409</v>
      </c>
      <c r="D790" t="s">
        <v>1408</v>
      </c>
      <c r="K790">
        <v>10.954807248443601</v>
      </c>
      <c r="L790">
        <v>13.011044928796601</v>
      </c>
      <c r="M790">
        <v>16.4643241378425</v>
      </c>
      <c r="N790">
        <v>18.8661324682692</v>
      </c>
      <c r="O790">
        <v>16.016024456966299</v>
      </c>
      <c r="P790">
        <v>17.767449889895602</v>
      </c>
      <c r="Q790">
        <v>16.170649816004801</v>
      </c>
      <c r="R790">
        <v>13.604059258497401</v>
      </c>
      <c r="S790">
        <v>7.7634385285767404</v>
      </c>
      <c r="T790">
        <v>15.7796890979777</v>
      </c>
      <c r="U790">
        <v>16.609389661780199</v>
      </c>
      <c r="V790">
        <v>13.6595488742337</v>
      </c>
      <c r="W790">
        <v>5.9765165028209504</v>
      </c>
      <c r="X790">
        <v>13.278767009506801</v>
      </c>
      <c r="Y790">
        <v>13.055519466859501</v>
      </c>
      <c r="Z790">
        <v>8.0639133261824103</v>
      </c>
      <c r="AA790">
        <v>16.042549709705</v>
      </c>
      <c r="AB790">
        <v>14.5410388271439</v>
      </c>
      <c r="AC790">
        <v>15.4067608938189</v>
      </c>
    </row>
    <row r="791" spans="1:29" customFormat="1" hidden="1">
      <c r="A791" t="s">
        <v>133</v>
      </c>
      <c r="B791" t="s">
        <v>141</v>
      </c>
      <c r="C791" t="s">
        <v>1407</v>
      </c>
      <c r="D791" t="s">
        <v>1406</v>
      </c>
      <c r="E791">
        <v>72780748359657.328</v>
      </c>
      <c r="F791">
        <v>73465136769529.953</v>
      </c>
      <c r="G791">
        <v>91014509254084.141</v>
      </c>
      <c r="H791">
        <v>110523988677650.63</v>
      </c>
      <c r="I791">
        <v>148426428744462.13</v>
      </c>
      <c r="J791">
        <v>172642490383523.03</v>
      </c>
      <c r="K791">
        <v>210871087142911.97</v>
      </c>
      <c r="L791">
        <v>246704455407948.53</v>
      </c>
      <c r="M791">
        <v>298597031614703.63</v>
      </c>
      <c r="N791">
        <v>369703674220265.31</v>
      </c>
      <c r="O791">
        <v>427428672763610.06</v>
      </c>
      <c r="P791">
        <v>513606442137629.88</v>
      </c>
      <c r="Q791">
        <v>542879689045697.31</v>
      </c>
      <c r="R791">
        <v>631704145993819.5</v>
      </c>
      <c r="S791">
        <v>749478436424573.88</v>
      </c>
      <c r="T791">
        <v>997961377226250.13</v>
      </c>
      <c r="U791">
        <v>1127812195551024.8</v>
      </c>
      <c r="V791">
        <v>1251591981578668.8</v>
      </c>
      <c r="W791">
        <v>1437597978407994.8</v>
      </c>
      <c r="X791">
        <v>1373298692285255.5</v>
      </c>
      <c r="Y791">
        <v>1553687000000000</v>
      </c>
      <c r="Z791">
        <v>1712652451871303</v>
      </c>
      <c r="AA791">
        <v>2055665141197318.3</v>
      </c>
      <c r="AB791">
        <v>2367714296420187.5</v>
      </c>
      <c r="AC791">
        <v>2704475135477252</v>
      </c>
    </row>
    <row r="792" spans="1:29" customFormat="1" hidden="1">
      <c r="A792" t="s">
        <v>133</v>
      </c>
      <c r="B792" t="s">
        <v>141</v>
      </c>
      <c r="C792" t="s">
        <v>1405</v>
      </c>
      <c r="D792" t="s">
        <v>1404</v>
      </c>
      <c r="E792">
        <v>7.2084629328537805E-2</v>
      </c>
      <c r="F792">
        <v>3.5886981416705203E-2</v>
      </c>
      <c r="G792">
        <v>0</v>
      </c>
      <c r="H792">
        <v>0</v>
      </c>
      <c r="I792">
        <v>0</v>
      </c>
      <c r="J792">
        <v>0</v>
      </c>
      <c r="K792">
        <v>0</v>
      </c>
      <c r="L792">
        <v>0</v>
      </c>
      <c r="M792">
        <v>0</v>
      </c>
      <c r="N792">
        <v>0</v>
      </c>
      <c r="O792">
        <v>0</v>
      </c>
      <c r="P792">
        <v>5.9978798459639798E-2</v>
      </c>
      <c r="Q792">
        <v>0</v>
      </c>
      <c r="R792">
        <v>0</v>
      </c>
      <c r="S792">
        <v>1.0447243076565</v>
      </c>
      <c r="T792">
        <v>0.64259151709149498</v>
      </c>
      <c r="U792">
        <v>0.73644110598260204</v>
      </c>
      <c r="V792">
        <v>1.2341469411772401</v>
      </c>
      <c r="W792">
        <v>2.9030552889708399</v>
      </c>
      <c r="X792">
        <v>0.97811312071588197</v>
      </c>
      <c r="Y792">
        <v>1.70276185017431</v>
      </c>
      <c r="Z792">
        <v>2.2291473738506098</v>
      </c>
      <c r="AA792">
        <v>1.15166297282842</v>
      </c>
      <c r="AB792">
        <v>0.77297287259092695</v>
      </c>
      <c r="AC792">
        <v>0.45850072885003301</v>
      </c>
    </row>
    <row r="793" spans="1:29" customFormat="1" hidden="1">
      <c r="A793" t="s">
        <v>133</v>
      </c>
      <c r="B793" t="s">
        <v>141</v>
      </c>
      <c r="C793" t="s">
        <v>1403</v>
      </c>
      <c r="D793" t="s">
        <v>1402</v>
      </c>
      <c r="E793">
        <v>42.095094250885609</v>
      </c>
      <c r="F793">
        <v>72.546393481380818</v>
      </c>
      <c r="G793">
        <v>32.629182138101527</v>
      </c>
      <c r="H793">
        <v>17.414979620406015</v>
      </c>
      <c r="I793">
        <v>16.95231660989991</v>
      </c>
      <c r="J793">
        <v>17.040188554170626</v>
      </c>
      <c r="K793">
        <v>8.6967689451712999</v>
      </c>
      <c r="L793">
        <v>6.5974085457880705</v>
      </c>
      <c r="M793">
        <v>8.8378610433692586</v>
      </c>
      <c r="N793">
        <v>5.7346993138371687</v>
      </c>
      <c r="O793">
        <v>11.594511112581671</v>
      </c>
      <c r="P793">
        <v>2.6770831744455279</v>
      </c>
      <c r="Q793">
        <v>4.9421924637748589</v>
      </c>
      <c r="R793">
        <v>6.8884496833290427</v>
      </c>
      <c r="S793">
        <v>9.2325149573548657</v>
      </c>
      <c r="T793">
        <v>9.203934461672759</v>
      </c>
      <c r="U793">
        <v>8.5689479747524757</v>
      </c>
      <c r="V793">
        <v>9.6302256143011533</v>
      </c>
      <c r="W793">
        <v>22.673316175643123</v>
      </c>
      <c r="X793">
        <v>6.2155644382920912</v>
      </c>
      <c r="Y793">
        <v>12.074357653436849</v>
      </c>
      <c r="Z793">
        <v>21.260702914699905</v>
      </c>
      <c r="AA793">
        <v>10.925993905915533</v>
      </c>
      <c r="AB793">
        <v>4.7606548399290034</v>
      </c>
      <c r="AC793">
        <v>3.6623838108651938</v>
      </c>
    </row>
    <row r="794" spans="1:29" customFormat="1" hidden="1">
      <c r="A794" t="s">
        <v>133</v>
      </c>
      <c r="B794" t="s">
        <v>141</v>
      </c>
      <c r="C794" t="s">
        <v>1401</v>
      </c>
      <c r="D794" t="s">
        <v>1400</v>
      </c>
      <c r="E794">
        <v>7.6517171890859323</v>
      </c>
      <c r="F794">
        <v>13.202762049162665</v>
      </c>
      <c r="G794">
        <v>17.510715325444096</v>
      </c>
      <c r="H794">
        <v>20.560202830757497</v>
      </c>
      <c r="I794">
        <v>24.045633510265112</v>
      </c>
      <c r="J794">
        <v>28.143054799459126</v>
      </c>
      <c r="K794">
        <v>30.590591249481029</v>
      </c>
      <c r="L794">
        <v>32.608777530781389</v>
      </c>
      <c r="M794">
        <v>35.490695976893264</v>
      </c>
      <c r="N794">
        <v>37.525980675556198</v>
      </c>
      <c r="O794">
        <v>41.876934675088812</v>
      </c>
      <c r="P794">
        <v>42.998015047249154</v>
      </c>
      <c r="Q794">
        <v>45.123059706487076</v>
      </c>
      <c r="R794">
        <v>48.231338969946961</v>
      </c>
      <c r="S794">
        <v>52.684304554479844</v>
      </c>
      <c r="T794">
        <v>57.533333417262241</v>
      </c>
      <c r="U794">
        <v>62.463334825928321</v>
      </c>
      <c r="V794">
        <v>68.47869489588156</v>
      </c>
      <c r="W794">
        <v>84.00508590257877</v>
      </c>
      <c r="X794">
        <v>89.226476148296186</v>
      </c>
      <c r="Y794">
        <v>100</v>
      </c>
      <c r="Z794">
        <v>121.26070291469991</v>
      </c>
      <c r="AA794">
        <v>134.50963992543035</v>
      </c>
      <c r="AB794">
        <v>140.91317960871143</v>
      </c>
      <c r="AC794">
        <v>146.07396108607625</v>
      </c>
    </row>
    <row r="795" spans="1:29" customFormat="1" hidden="1">
      <c r="A795" t="s">
        <v>133</v>
      </c>
      <c r="B795" t="s">
        <v>141</v>
      </c>
      <c r="C795" t="s">
        <v>1399</v>
      </c>
      <c r="D795" t="s">
        <v>1398</v>
      </c>
      <c r="E795">
        <v>-177000677500</v>
      </c>
      <c r="F795">
        <v>113000317000.00002</v>
      </c>
      <c r="G795">
        <v>235995660200</v>
      </c>
      <c r="H795">
        <v>1815003267100</v>
      </c>
      <c r="I795">
        <v>1880008687500</v>
      </c>
      <c r="J795">
        <v>346988478400</v>
      </c>
      <c r="K795">
        <v>194007531500.00003</v>
      </c>
      <c r="L795">
        <v>-188995338200</v>
      </c>
      <c r="M795">
        <v>-930994978800</v>
      </c>
      <c r="N795">
        <v>-833009746000</v>
      </c>
      <c r="O795">
        <v>39766879631200</v>
      </c>
      <c r="P795">
        <v>35848669503400</v>
      </c>
      <c r="Q795">
        <v>58379500655700</v>
      </c>
      <c r="R795">
        <v>67233861576200</v>
      </c>
      <c r="S795">
        <v>110244671845000</v>
      </c>
      <c r="T795">
        <v>-12754000000000</v>
      </c>
      <c r="U795">
        <v>-24179000000000</v>
      </c>
      <c r="V795">
        <v>4263000000000</v>
      </c>
      <c r="W795">
        <v>10531000000000</v>
      </c>
      <c r="X795">
        <v>-19311000000000</v>
      </c>
      <c r="Y795">
        <v>-770000000000</v>
      </c>
      <c r="Z795">
        <v>59036000000000</v>
      </c>
      <c r="AA795">
        <v>-38061000000000</v>
      </c>
      <c r="AB795">
        <v>-16014952000000</v>
      </c>
      <c r="AC795">
        <v>-85788798000000</v>
      </c>
    </row>
    <row r="796" spans="1:29" customFormat="1" hidden="1">
      <c r="A796" t="s">
        <v>133</v>
      </c>
      <c r="B796" t="s">
        <v>141</v>
      </c>
      <c r="C796" t="s">
        <v>1397</v>
      </c>
      <c r="D796" t="s">
        <v>1396</v>
      </c>
      <c r="I796">
        <v>56285241580600</v>
      </c>
      <c r="J796">
        <v>60996022343300</v>
      </c>
      <c r="K796">
        <v>60851330091100</v>
      </c>
      <c r="L796">
        <v>66253150705600</v>
      </c>
      <c r="M796">
        <v>68550797559900</v>
      </c>
      <c r="N796">
        <v>71999491331800</v>
      </c>
      <c r="O796">
        <v>80236646093900</v>
      </c>
      <c r="P796">
        <v>81649895990400</v>
      </c>
      <c r="Q796">
        <v>87366537430500</v>
      </c>
      <c r="R796">
        <v>87226241079800</v>
      </c>
      <c r="S796">
        <v>65622693539100</v>
      </c>
      <c r="T796">
        <v>27225000000000</v>
      </c>
      <c r="U796">
        <v>9115000000000</v>
      </c>
      <c r="V796">
        <v>50875700000000</v>
      </c>
      <c r="W796">
        <v>56655000000000</v>
      </c>
      <c r="X796">
        <v>53959000000000</v>
      </c>
      <c r="Y796">
        <v>-770000000000</v>
      </c>
      <c r="Z796">
        <v>21845430000000</v>
      </c>
      <c r="AA796">
        <v>-64323000000000</v>
      </c>
      <c r="AB796">
        <v>-70649542000000</v>
      </c>
      <c r="AC796">
        <v>-74347134000000</v>
      </c>
    </row>
    <row r="797" spans="1:29" customFormat="1" hidden="1">
      <c r="A797" t="s">
        <v>133</v>
      </c>
      <c r="B797" t="s">
        <v>141</v>
      </c>
      <c r="C797" t="s">
        <v>1395</v>
      </c>
      <c r="D797" t="s">
        <v>1394</v>
      </c>
    </row>
    <row r="798" spans="1:29" customFormat="1" hidden="1">
      <c r="A798" t="s">
        <v>133</v>
      </c>
      <c r="B798" t="s">
        <v>141</v>
      </c>
      <c r="C798" t="s">
        <v>1393</v>
      </c>
      <c r="D798" t="s">
        <v>1392</v>
      </c>
    </row>
    <row r="799" spans="1:29" customFormat="1" hidden="1">
      <c r="A799" t="s">
        <v>133</v>
      </c>
      <c r="B799" t="s">
        <v>141</v>
      </c>
      <c r="C799" t="s">
        <v>1391</v>
      </c>
      <c r="D799" t="s">
        <v>1390</v>
      </c>
    </row>
    <row r="800" spans="1:29" customFormat="1" hidden="1">
      <c r="A800" t="s">
        <v>133</v>
      </c>
      <c r="B800" t="s">
        <v>141</v>
      </c>
      <c r="C800" t="s">
        <v>1389</v>
      </c>
      <c r="D800" t="s">
        <v>1388</v>
      </c>
    </row>
    <row r="801" spans="1:29" customFormat="1" hidden="1">
      <c r="A801" t="s">
        <v>133</v>
      </c>
      <c r="B801" t="s">
        <v>141</v>
      </c>
      <c r="C801" t="s">
        <v>1387</v>
      </c>
      <c r="D801" t="s">
        <v>1386</v>
      </c>
      <c r="E801">
        <v>8.5689583877045106</v>
      </c>
      <c r="F801">
        <v>6.5503070891324704</v>
      </c>
      <c r="G801">
        <v>7.9691270635595703</v>
      </c>
      <c r="H801">
        <v>5.2201928373842899</v>
      </c>
      <c r="I801">
        <v>4.9817090029479498</v>
      </c>
      <c r="J801">
        <v>5.5501276829191104</v>
      </c>
      <c r="K801">
        <v>5.3522958627299904</v>
      </c>
      <c r="L801">
        <v>4.0955310797665696</v>
      </c>
      <c r="M801">
        <v>3.4145914635813499</v>
      </c>
      <c r="N801">
        <v>1.86483820191595</v>
      </c>
      <c r="O801">
        <v>1.7161616384068099</v>
      </c>
      <c r="P801">
        <v>1.7292906173748901</v>
      </c>
      <c r="Q801">
        <v>1.67431194910749</v>
      </c>
      <c r="R801">
        <v>1.9977481581573799</v>
      </c>
      <c r="S801">
        <v>1.6042547890669701</v>
      </c>
      <c r="T801">
        <v>1.0682462930758001</v>
      </c>
      <c r="U801">
        <v>1.3925108869082601</v>
      </c>
      <c r="V801">
        <v>1.4872647050044401</v>
      </c>
      <c r="W801">
        <v>1.7120695233310299</v>
      </c>
      <c r="X801">
        <v>1.47471078977055</v>
      </c>
      <c r="Y801">
        <v>1.58866549543762</v>
      </c>
      <c r="Z801">
        <v>1.5383320499781701</v>
      </c>
      <c r="AA801">
        <v>1.3732165307830799</v>
      </c>
      <c r="AB801">
        <v>1.1327455574593801</v>
      </c>
      <c r="AC801">
        <v>1.42609440957652</v>
      </c>
    </row>
    <row r="802" spans="1:29" customFormat="1" hidden="1">
      <c r="A802" t="s">
        <v>133</v>
      </c>
      <c r="B802" t="s">
        <v>141</v>
      </c>
      <c r="C802" t="s">
        <v>1385</v>
      </c>
      <c r="D802" t="s">
        <v>1384</v>
      </c>
      <c r="E802">
        <v>0.123923588731574</v>
      </c>
      <c r="F802">
        <v>6.4296686543055204E-2</v>
      </c>
      <c r="G802">
        <v>7.9309091477911403E-2</v>
      </c>
      <c r="H802">
        <v>2.49347706231853E-2</v>
      </c>
      <c r="I802">
        <v>2.0250426458717899E-2</v>
      </c>
      <c r="J802">
        <v>1.6207338289042701E-2</v>
      </c>
      <c r="K802">
        <v>1.6166216040584599E-2</v>
      </c>
      <c r="L802">
        <v>4.2684184651956003E-2</v>
      </c>
      <c r="M802">
        <v>2.2685513846893799E-2</v>
      </c>
      <c r="N802">
        <v>2.4020898793452601E-2</v>
      </c>
      <c r="O802">
        <v>2.3006311579074599E-2</v>
      </c>
      <c r="P802">
        <v>1.4970274555278299E-2</v>
      </c>
      <c r="Q802">
        <v>2.0112114849774199E-2</v>
      </c>
      <c r="R802">
        <v>2.83394084747274E-2</v>
      </c>
      <c r="S802">
        <v>6.3590433845830005E-2</v>
      </c>
      <c r="T802">
        <v>0.13565592015621</v>
      </c>
      <c r="U802">
        <v>0.28065891672091697</v>
      </c>
      <c r="V802">
        <v>0.49002712713540503</v>
      </c>
      <c r="W802">
        <v>1.11825148312463</v>
      </c>
      <c r="X802">
        <v>0.426146857529621</v>
      </c>
      <c r="Y802">
        <v>0.71356297098645005</v>
      </c>
      <c r="Z802">
        <v>0.85202305987069804</v>
      </c>
      <c r="AA802">
        <v>0.61687512291256497</v>
      </c>
      <c r="AB802">
        <v>0.53254415034232405</v>
      </c>
      <c r="AC802">
        <v>0.34736597706834699</v>
      </c>
    </row>
    <row r="803" spans="1:29" customFormat="1" hidden="1">
      <c r="A803" t="s">
        <v>133</v>
      </c>
      <c r="B803" t="s">
        <v>141</v>
      </c>
      <c r="C803" t="s">
        <v>1383</v>
      </c>
      <c r="D803" t="s">
        <v>1382</v>
      </c>
      <c r="E803">
        <v>6471740486.3194628</v>
      </c>
      <c r="F803">
        <v>9613369553.8541203</v>
      </c>
      <c r="G803">
        <v>9866990096.3184166</v>
      </c>
      <c r="H803">
        <v>13180954014.069038</v>
      </c>
      <c r="I803">
        <v>16286434094.02253</v>
      </c>
      <c r="J803">
        <v>20736163915.238777</v>
      </c>
      <c r="K803">
        <v>24657470331.581047</v>
      </c>
      <c r="L803">
        <v>26843701136.720215</v>
      </c>
      <c r="M803">
        <v>27209601995.824539</v>
      </c>
      <c r="N803">
        <v>28683658004.776146</v>
      </c>
      <c r="O803">
        <v>33640085727.512047</v>
      </c>
      <c r="P803">
        <v>35291349277.306358</v>
      </c>
      <c r="Q803">
        <v>37947904054.452042</v>
      </c>
      <c r="R803">
        <v>42717072777.592934</v>
      </c>
      <c r="S803">
        <v>49424107709.894577</v>
      </c>
      <c r="T803">
        <v>57633255739.398415</v>
      </c>
      <c r="U803">
        <v>66371664817.043625</v>
      </c>
      <c r="V803">
        <v>77414425532.245163</v>
      </c>
      <c r="W803">
        <v>99130304099.127426</v>
      </c>
      <c r="X803">
        <v>106014600963.97733</v>
      </c>
      <c r="Y803">
        <v>115931749904.83922</v>
      </c>
      <c r="Z803">
        <v>135539487317.00777</v>
      </c>
      <c r="AA803">
        <v>155820001920.49164</v>
      </c>
      <c r="AB803">
        <v>171222025389.99905</v>
      </c>
      <c r="AC803">
        <v>186204652922.26215</v>
      </c>
    </row>
    <row r="804" spans="1:29" customFormat="1" hidden="1">
      <c r="A804" t="s">
        <v>133</v>
      </c>
      <c r="B804" t="s">
        <v>141</v>
      </c>
      <c r="C804" t="s">
        <v>1381</v>
      </c>
      <c r="D804" t="s">
        <v>1380</v>
      </c>
      <c r="E804">
        <v>41954997960700</v>
      </c>
      <c r="F804">
        <v>76707000221700</v>
      </c>
      <c r="G804">
        <v>110531998384100</v>
      </c>
      <c r="H804">
        <v>140258003910700</v>
      </c>
      <c r="I804">
        <v>178534005866500</v>
      </c>
      <c r="J804">
        <v>228891994095600</v>
      </c>
      <c r="K804">
        <v>272035997548500</v>
      </c>
      <c r="L804">
        <v>313623008247800</v>
      </c>
      <c r="M804">
        <v>361016999280600</v>
      </c>
      <c r="N804">
        <v>399941985894400</v>
      </c>
      <c r="O804">
        <v>476606000000000</v>
      </c>
      <c r="P804">
        <v>519671000000000</v>
      </c>
      <c r="Q804">
        <v>579825000000000</v>
      </c>
      <c r="R804">
        <v>662524000000000</v>
      </c>
      <c r="S804">
        <v>778232000000000</v>
      </c>
      <c r="T804">
        <v>914001000000000</v>
      </c>
      <c r="U804">
        <v>1061565000000000</v>
      </c>
      <c r="V804">
        <v>1246769000000000</v>
      </c>
      <c r="W804">
        <v>1616047000000000</v>
      </c>
      <c r="X804">
        <v>1809148000000000</v>
      </c>
      <c r="Y804">
        <v>2157828000000000</v>
      </c>
      <c r="Z804">
        <v>2779881000000000</v>
      </c>
      <c r="AA804">
        <v>3245419000000000</v>
      </c>
      <c r="AB804">
        <v>3584262000000000</v>
      </c>
      <c r="AC804">
        <v>3937856000000000</v>
      </c>
    </row>
    <row r="805" spans="1:29" customFormat="1" hidden="1">
      <c r="A805" t="s">
        <v>133</v>
      </c>
      <c r="B805" t="s">
        <v>141</v>
      </c>
      <c r="C805" t="s">
        <v>1379</v>
      </c>
      <c r="D805" t="s">
        <v>1378</v>
      </c>
      <c r="E805">
        <v>19891650254.552975</v>
      </c>
      <c r="F805">
        <v>21077360481.676994</v>
      </c>
      <c r="G805">
        <v>22899719072.145035</v>
      </c>
      <c r="H805">
        <v>24748351714.075455</v>
      </c>
      <c r="I805">
        <v>26935853808.115849</v>
      </c>
      <c r="J805">
        <v>29505663600.619476</v>
      </c>
      <c r="K805">
        <v>32261497743.225677</v>
      </c>
      <c r="L805">
        <v>34891482185.14061</v>
      </c>
      <c r="M805">
        <v>36902786136.415192</v>
      </c>
      <c r="N805">
        <v>38664372693.988815</v>
      </c>
      <c r="O805">
        <v>41288646005.984009</v>
      </c>
      <c r="P805">
        <v>43845607803.026451</v>
      </c>
      <c r="Q805">
        <v>46617010183.229378</v>
      </c>
      <c r="R805">
        <v>49833147313.722359</v>
      </c>
      <c r="S805">
        <v>53588777916.077911</v>
      </c>
      <c r="T805">
        <v>57633255739.398415</v>
      </c>
      <c r="U805">
        <v>61654878281.482056</v>
      </c>
      <c r="V805">
        <v>66050565593.142395</v>
      </c>
      <c r="W805">
        <v>69790197498.632141</v>
      </c>
      <c r="X805">
        <v>73557400854.502869</v>
      </c>
      <c r="Y805">
        <v>78282167937.749878</v>
      </c>
      <c r="Z805">
        <v>83167212215.448425</v>
      </c>
      <c r="AA805">
        <v>87531301193.843185</v>
      </c>
      <c r="AB805">
        <v>92277145925.34198</v>
      </c>
      <c r="AC805">
        <v>97798691646.375137</v>
      </c>
    </row>
    <row r="806" spans="1:29" customFormat="1" hidden="1">
      <c r="A806" t="s">
        <v>133</v>
      </c>
      <c r="B806" t="s">
        <v>141</v>
      </c>
      <c r="C806" t="s">
        <v>1377</v>
      </c>
      <c r="D806" t="s">
        <v>1376</v>
      </c>
      <c r="E806">
        <v>5.100918140390462</v>
      </c>
      <c r="F806">
        <v>5.9608439317528479</v>
      </c>
      <c r="G806">
        <v>8.6460474595585879</v>
      </c>
      <c r="H806">
        <v>8.0727306571156845</v>
      </c>
      <c r="I806">
        <v>8.8389809524012293</v>
      </c>
      <c r="J806">
        <v>9.5404801749010772</v>
      </c>
      <c r="K806">
        <v>9.3400174959913187</v>
      </c>
      <c r="L806">
        <v>8.1520841432948714</v>
      </c>
      <c r="M806">
        <v>5.7644554639502985</v>
      </c>
      <c r="N806">
        <v>4.7735868805724522</v>
      </c>
      <c r="O806">
        <v>6.7873164082219688</v>
      </c>
      <c r="P806">
        <v>6.1928933118122984</v>
      </c>
      <c r="Q806">
        <v>6.3208209877104906</v>
      </c>
      <c r="R806">
        <v>6.899063491742325</v>
      </c>
      <c r="S806">
        <v>7.5364106118205711</v>
      </c>
      <c r="T806">
        <v>7.5472477272280969</v>
      </c>
      <c r="U806">
        <v>6.9779548118334702</v>
      </c>
      <c r="V806">
        <v>7.1295044839632311</v>
      </c>
      <c r="W806">
        <v>5.6617712080243194</v>
      </c>
      <c r="X806">
        <v>5.3978975427667564</v>
      </c>
      <c r="Y806">
        <v>6.4232382171749691</v>
      </c>
      <c r="Z806">
        <v>6.2403027488752656</v>
      </c>
      <c r="AA806">
        <v>5.2473671560486963</v>
      </c>
      <c r="AB806">
        <v>5.4218829913071289</v>
      </c>
      <c r="AC806">
        <v>5.983654636978514</v>
      </c>
    </row>
    <row r="807" spans="1:29" customFormat="1" hidden="1">
      <c r="A807" t="s">
        <v>133</v>
      </c>
      <c r="B807" t="s">
        <v>141</v>
      </c>
      <c r="C807" t="s">
        <v>1375</v>
      </c>
      <c r="D807" t="s">
        <v>1374</v>
      </c>
      <c r="E807">
        <v>548308267594400</v>
      </c>
      <c r="F807">
        <v>580992067690600</v>
      </c>
      <c r="G807">
        <v>631224917599400</v>
      </c>
      <c r="H807">
        <v>682182005037800</v>
      </c>
      <c r="I807">
        <v>742479942523800</v>
      </c>
      <c r="J807">
        <v>813316094242900</v>
      </c>
      <c r="K807">
        <v>889279959742900</v>
      </c>
      <c r="L807">
        <v>961774810330600</v>
      </c>
      <c r="M807">
        <v>1017215890935600</v>
      </c>
      <c r="N807">
        <v>1065773575252400</v>
      </c>
      <c r="O807">
        <v>1138111000000000</v>
      </c>
      <c r="P807">
        <v>1208593000000000</v>
      </c>
      <c r="Q807">
        <v>1284986000000000</v>
      </c>
      <c r="R807">
        <v>1373638000000000</v>
      </c>
      <c r="S807">
        <v>1477161000000000</v>
      </c>
      <c r="T807">
        <v>1588646000000000</v>
      </c>
      <c r="U807">
        <v>1699501000000000</v>
      </c>
      <c r="V807">
        <v>1820667000000000</v>
      </c>
      <c r="W807">
        <v>1923749000000000</v>
      </c>
      <c r="X807">
        <v>2027591000000000</v>
      </c>
      <c r="Y807">
        <v>2157828000000000</v>
      </c>
      <c r="Z807">
        <v>2292483000000000</v>
      </c>
      <c r="AA807">
        <v>2412778000000000</v>
      </c>
      <c r="AB807">
        <v>2543596000000000</v>
      </c>
      <c r="AC807">
        <v>2695796000000000</v>
      </c>
    </row>
    <row r="808" spans="1:29" customFormat="1" hidden="1">
      <c r="A808" t="s">
        <v>133</v>
      </c>
      <c r="B808" t="s">
        <v>141</v>
      </c>
      <c r="C808" t="s">
        <v>1373</v>
      </c>
      <c r="D808" t="s">
        <v>1372</v>
      </c>
      <c r="E808">
        <v>64051755996.46376</v>
      </c>
      <c r="F808">
        <v>70128835751.051987</v>
      </c>
      <c r="G808">
        <v>77929048097.115204</v>
      </c>
      <c r="H808">
        <v>86223865469.865097</v>
      </c>
      <c r="I808">
        <v>95842326566.901978</v>
      </c>
      <c r="J808">
        <v>107175816233.30305</v>
      </c>
      <c r="K808">
        <v>119325350291.07088</v>
      </c>
      <c r="L808">
        <v>131261597538.80074</v>
      </c>
      <c r="M808">
        <v>140334754582.58249</v>
      </c>
      <c r="N808">
        <v>149283845762.92581</v>
      </c>
      <c r="O808">
        <v>163043760214.31079</v>
      </c>
      <c r="P808">
        <v>177086595530.46613</v>
      </c>
      <c r="Q808">
        <v>191170253615.88104</v>
      </c>
      <c r="R808">
        <v>208434248432.26379</v>
      </c>
      <c r="S808">
        <v>230306008752.41669</v>
      </c>
      <c r="T808">
        <v>255657470312.48114</v>
      </c>
      <c r="U808">
        <v>281899694203.48438</v>
      </c>
      <c r="V808">
        <v>310034921451.89203</v>
      </c>
      <c r="W808">
        <v>334014403781.60474</v>
      </c>
      <c r="X808">
        <v>354717704806.19641</v>
      </c>
      <c r="Y808">
        <v>382112687217.177</v>
      </c>
      <c r="Z808">
        <v>414339189417.43427</v>
      </c>
      <c r="AA808">
        <v>443909725433.88116</v>
      </c>
      <c r="AB808">
        <v>474951115502.13538</v>
      </c>
      <c r="AC808">
        <v>510714838616.98511</v>
      </c>
    </row>
    <row r="809" spans="1:29" customFormat="1" hidden="1">
      <c r="A809" t="s">
        <v>133</v>
      </c>
      <c r="B809" t="s">
        <v>141</v>
      </c>
      <c r="C809" t="s">
        <v>1371</v>
      </c>
      <c r="D809" t="s">
        <v>1370</v>
      </c>
      <c r="E809">
        <v>99100234612.837402</v>
      </c>
      <c r="F809">
        <v>105007444934.10957</v>
      </c>
      <c r="G809">
        <v>114086438459.18251</v>
      </c>
      <c r="H809">
        <v>123296329352.28838</v>
      </c>
      <c r="I809">
        <v>134194468418.74704</v>
      </c>
      <c r="J809">
        <v>146997265074.05148</v>
      </c>
      <c r="K809">
        <v>160726835350.59659</v>
      </c>
      <c r="L809">
        <v>173829422209.23227</v>
      </c>
      <c r="M809">
        <v>183849741835.72559</v>
      </c>
      <c r="N809">
        <v>192625968991.96213</v>
      </c>
      <c r="O809">
        <v>205700102991.85013</v>
      </c>
      <c r="P809">
        <v>218438890912.42343</v>
      </c>
      <c r="Q809">
        <v>232246022174.5379</v>
      </c>
      <c r="R809">
        <v>248268822701.40524</v>
      </c>
      <c r="S809">
        <v>266979380601.31598</v>
      </c>
      <c r="T809">
        <v>287128975835.91644</v>
      </c>
      <c r="U809">
        <v>307164706021.42694</v>
      </c>
      <c r="V809">
        <v>329064027510.37708</v>
      </c>
      <c r="W809">
        <v>347694879875.9248</v>
      </c>
      <c r="X809">
        <v>366463093253.07318</v>
      </c>
      <c r="Y809">
        <v>390001890710.74609</v>
      </c>
      <c r="Z809">
        <v>414339189417.43427</v>
      </c>
      <c r="AA809">
        <v>436081087957.56311</v>
      </c>
      <c r="AB809">
        <v>459724894293.84131</v>
      </c>
      <c r="AC809">
        <v>487233244248.5993</v>
      </c>
    </row>
    <row r="810" spans="1:29" customFormat="1" hidden="1">
      <c r="A810" t="s">
        <v>133</v>
      </c>
      <c r="B810" t="s">
        <v>141</v>
      </c>
      <c r="C810" t="s">
        <v>1369</v>
      </c>
      <c r="D810" t="s">
        <v>1368</v>
      </c>
      <c r="E810">
        <v>3.7206936570609001E-2</v>
      </c>
      <c r="F810">
        <v>4.5941764926392799E-2</v>
      </c>
      <c r="G810">
        <v>0.117352257366502</v>
      </c>
      <c r="H810">
        <v>0.122702570920601</v>
      </c>
      <c r="I810">
        <v>8.8449471497155596E-2</v>
      </c>
      <c r="J810">
        <v>4.1336148411613698E-2</v>
      </c>
      <c r="K810">
        <v>9.1299759167306302E-2</v>
      </c>
      <c r="L810">
        <v>0.14313601549871899</v>
      </c>
      <c r="M810">
        <v>0.19059792233357001</v>
      </c>
      <c r="N810">
        <v>0.231471928139278</v>
      </c>
      <c r="O810">
        <v>0.56897625117110895</v>
      </c>
      <c r="P810">
        <v>0.65084863970607398</v>
      </c>
      <c r="Q810">
        <v>0.53793245512861299</v>
      </c>
      <c r="R810">
        <v>0.76400858293057905</v>
      </c>
      <c r="S810">
        <v>1.2565227788649</v>
      </c>
      <c r="T810">
        <v>2.6235590181341899</v>
      </c>
      <c r="U810">
        <v>2.40383064702021</v>
      </c>
      <c r="V810">
        <v>2.0835815883031001</v>
      </c>
      <c r="W810">
        <v>2.5283710745044599</v>
      </c>
      <c r="X810">
        <v>1.17808037472348</v>
      </c>
      <c r="Y810">
        <v>1.19464386624562</v>
      </c>
      <c r="Z810">
        <v>1.02266316260165</v>
      </c>
      <c r="AA810">
        <v>0.85319834108244197</v>
      </c>
      <c r="AB810">
        <v>0.86278250621718</v>
      </c>
      <c r="AC810">
        <v>0.61544847147989201</v>
      </c>
    </row>
    <row r="811" spans="1:29" customFormat="1" hidden="1">
      <c r="A811" t="s">
        <v>133</v>
      </c>
      <c r="B811" t="s">
        <v>141</v>
      </c>
      <c r="C811" t="s">
        <v>1367</v>
      </c>
      <c r="D811" t="s">
        <v>1366</v>
      </c>
      <c r="E811">
        <v>98.031869001623264</v>
      </c>
      <c r="F811">
        <v>142.96588988278407</v>
      </c>
      <c r="G811">
        <v>144.14865860412792</v>
      </c>
      <c r="H811">
        <v>189.26051610779083</v>
      </c>
      <c r="I811">
        <v>229.95480510307209</v>
      </c>
      <c r="J811">
        <v>288.02027786790529</v>
      </c>
      <c r="K811">
        <v>337.05006283199003</v>
      </c>
      <c r="L811">
        <v>361.25448830082019</v>
      </c>
      <c r="M811">
        <v>360.60079802249169</v>
      </c>
      <c r="N811">
        <v>374.47642006478276</v>
      </c>
      <c r="O811">
        <v>433.3337076797003</v>
      </c>
      <c r="P811">
        <v>448.88227977825579</v>
      </c>
      <c r="Q811">
        <v>477.10587626310593</v>
      </c>
      <c r="R811">
        <v>530.86184936499671</v>
      </c>
      <c r="S811">
        <v>606.9043782619882</v>
      </c>
      <c r="T811">
        <v>699.49977897636325</v>
      </c>
      <c r="U811">
        <v>796.67157377451804</v>
      </c>
      <c r="V811">
        <v>919.20926556807785</v>
      </c>
      <c r="W811">
        <v>1164.6125246171221</v>
      </c>
      <c r="X811">
        <v>1232.3696711883445</v>
      </c>
      <c r="Y811">
        <v>1333.5835263548065</v>
      </c>
      <c r="Z811">
        <v>1542.6704361014904</v>
      </c>
      <c r="AA811">
        <v>1754.5479738641002</v>
      </c>
      <c r="AB811">
        <v>1907.5643847169274</v>
      </c>
      <c r="AC811">
        <v>2052.3190838008854</v>
      </c>
    </row>
    <row r="812" spans="1:29" customFormat="1" hidden="1">
      <c r="A812" t="s">
        <v>133</v>
      </c>
      <c r="B812" t="s">
        <v>141</v>
      </c>
      <c r="C812" t="s">
        <v>1365</v>
      </c>
      <c r="D812" t="s">
        <v>1364</v>
      </c>
      <c r="E812">
        <v>635520.98121687386</v>
      </c>
      <c r="F812">
        <v>1140753.4564753787</v>
      </c>
      <c r="G812">
        <v>1614782.1315688363</v>
      </c>
      <c r="H812">
        <v>2013913.5740898419</v>
      </c>
      <c r="I812">
        <v>2520794.4407161362</v>
      </c>
      <c r="J812">
        <v>3179254.1769360583</v>
      </c>
      <c r="K812">
        <v>3718538.391541718</v>
      </c>
      <c r="L812">
        <v>4220644.4926083582</v>
      </c>
      <c r="M812">
        <v>4784451.3881624201</v>
      </c>
      <c r="N812">
        <v>5221399.6933862688</v>
      </c>
      <c r="O812">
        <v>6139385.2190300515</v>
      </c>
      <c r="P812">
        <v>6609866.3834496094</v>
      </c>
      <c r="Q812">
        <v>7289939.2363621276</v>
      </c>
      <c r="R812">
        <v>8233446.0912120929</v>
      </c>
      <c r="S812">
        <v>9556316.3401132654</v>
      </c>
      <c r="T812">
        <v>11093308.703140229</v>
      </c>
      <c r="U812">
        <v>12742164.318843085</v>
      </c>
      <c r="V812">
        <v>14803980.123132091</v>
      </c>
      <c r="W812">
        <v>18985804.529439475</v>
      </c>
      <c r="X812">
        <v>21030491.136297587</v>
      </c>
      <c r="Y812">
        <v>24821879.044085927</v>
      </c>
      <c r="Z812">
        <v>31639784.976832539</v>
      </c>
      <c r="AA812">
        <v>36543725.199641481</v>
      </c>
      <c r="AB812">
        <v>39931840.083779432</v>
      </c>
      <c r="AC812">
        <v>43402443.984221123</v>
      </c>
    </row>
    <row r="813" spans="1:29" customFormat="1" hidden="1">
      <c r="A813" t="s">
        <v>133</v>
      </c>
      <c r="B813" t="s">
        <v>141</v>
      </c>
      <c r="C813" t="s">
        <v>1363</v>
      </c>
      <c r="D813" t="s">
        <v>1362</v>
      </c>
      <c r="E813">
        <v>301.31239905286048</v>
      </c>
      <c r="F813">
        <v>313.45342346015303</v>
      </c>
      <c r="G813">
        <v>334.54617410558984</v>
      </c>
      <c r="H813">
        <v>355.35256501339597</v>
      </c>
      <c r="I813">
        <v>380.31830522087483</v>
      </c>
      <c r="J813">
        <v>409.82649749803079</v>
      </c>
      <c r="K813">
        <v>440.99170333306012</v>
      </c>
      <c r="L813">
        <v>469.5591147678158</v>
      </c>
      <c r="M813">
        <v>489.06169712025627</v>
      </c>
      <c r="N813">
        <v>504.77857001657793</v>
      </c>
      <c r="O813">
        <v>531.85839666916149</v>
      </c>
      <c r="P813">
        <v>557.68670770379799</v>
      </c>
      <c r="Q813">
        <v>586.09955006530708</v>
      </c>
      <c r="R813">
        <v>619.29610393429334</v>
      </c>
      <c r="S813">
        <v>658.04453433695392</v>
      </c>
      <c r="T813">
        <v>699.49977897636325</v>
      </c>
      <c r="U813">
        <v>740.05509801181665</v>
      </c>
      <c r="V813">
        <v>784.27620526537987</v>
      </c>
      <c r="W813">
        <v>819.91615824292592</v>
      </c>
      <c r="X813">
        <v>855.07004771290747</v>
      </c>
      <c r="Y813">
        <v>900.49369266672272</v>
      </c>
      <c r="Z813">
        <v>946.5846601417071</v>
      </c>
      <c r="AA813">
        <v>985.6107384577632</v>
      </c>
      <c r="AB813">
        <v>1028.0487962315074</v>
      </c>
      <c r="AC813">
        <v>1077.9221576187426</v>
      </c>
    </row>
    <row r="814" spans="1:29" customFormat="1" hidden="1">
      <c r="A814" t="s">
        <v>133</v>
      </c>
      <c r="B814" t="s">
        <v>141</v>
      </c>
      <c r="C814" t="s">
        <v>1361</v>
      </c>
      <c r="D814" t="s">
        <v>1360</v>
      </c>
      <c r="E814">
        <v>3.1224958476514502</v>
      </c>
      <c r="F814">
        <v>4.0293809499563906</v>
      </c>
      <c r="G814">
        <v>6.7291498726024201</v>
      </c>
      <c r="H814">
        <v>6.2192882532380054</v>
      </c>
      <c r="I814">
        <v>7.0256254394949167</v>
      </c>
      <c r="J814">
        <v>7.7588146224039036</v>
      </c>
      <c r="K814">
        <v>7.6044877589153401</v>
      </c>
      <c r="L814">
        <v>6.4779929460895289</v>
      </c>
      <c r="M814">
        <v>4.1533817019150092</v>
      </c>
      <c r="N814">
        <v>3.213678967064368</v>
      </c>
      <c r="O814">
        <v>5.3646941968424215</v>
      </c>
      <c r="P814">
        <v>4.8562382762761729</v>
      </c>
      <c r="Q814">
        <v>5.0947677197642491</v>
      </c>
      <c r="R814">
        <v>5.6639787328427929</v>
      </c>
      <c r="S814">
        <v>6.2568503429131255</v>
      </c>
      <c r="T814">
        <v>6.2997627783930596</v>
      </c>
      <c r="U814">
        <v>5.7977600929054631</v>
      </c>
      <c r="V814">
        <v>5.9753803969953907</v>
      </c>
      <c r="W814">
        <v>4.5443113967083235</v>
      </c>
      <c r="X814">
        <v>4.2874980711827817</v>
      </c>
      <c r="Y814">
        <v>5.3122717928562508</v>
      </c>
      <c r="Z814">
        <v>5.1184109172925503</v>
      </c>
      <c r="AA814">
        <v>4.1228302083633963</v>
      </c>
      <c r="AB814">
        <v>4.3057625204194494</v>
      </c>
      <c r="AC814">
        <v>4.8512640226859673</v>
      </c>
    </row>
    <row r="815" spans="1:29" customFormat="1" hidden="1">
      <c r="A815" t="s">
        <v>133</v>
      </c>
      <c r="B815" t="s">
        <v>141</v>
      </c>
      <c r="C815" t="s">
        <v>1359</v>
      </c>
      <c r="D815" t="s">
        <v>1358</v>
      </c>
      <c r="E815">
        <v>8305599.4558104239</v>
      </c>
      <c r="F815">
        <v>8640263.6980625317</v>
      </c>
      <c r="G815">
        <v>9221679.9916932192</v>
      </c>
      <c r="H815">
        <v>9795202.8521677945</v>
      </c>
      <c r="I815">
        <v>10483377.115599828</v>
      </c>
      <c r="J815">
        <v>11296762.912166733</v>
      </c>
      <c r="K815">
        <v>12155823.86497614</v>
      </c>
      <c r="L815">
        <v>12943277.277488362</v>
      </c>
      <c r="M815">
        <v>13480860.987559687</v>
      </c>
      <c r="N815">
        <v>13914092.581696078</v>
      </c>
      <c r="O815">
        <v>14660541.09896961</v>
      </c>
      <c r="P815">
        <v>15372491.90732697</v>
      </c>
      <c r="Q815">
        <v>16155684.662744837</v>
      </c>
      <c r="R815">
        <v>17070739.206187848</v>
      </c>
      <c r="S815">
        <v>18138829.810748018</v>
      </c>
      <c r="T815">
        <v>19281533.059601586</v>
      </c>
      <c r="U815">
        <v>20399430.088631541</v>
      </c>
      <c r="V815">
        <v>21618373.635246411</v>
      </c>
      <c r="W815">
        <v>22600779.8521359</v>
      </c>
      <c r="X815">
        <v>23569787.852368496</v>
      </c>
      <c r="Y815">
        <v>24821879.044085927</v>
      </c>
      <c r="Z815">
        <v>26092364.810955573</v>
      </c>
      <c r="AA815">
        <v>27168108.709458031</v>
      </c>
      <c r="AB815">
        <v>28337902.951776691</v>
      </c>
      <c r="AC815">
        <v>29712649.4424599</v>
      </c>
    </row>
    <row r="816" spans="1:29" customFormat="1" hidden="1">
      <c r="A816" t="s">
        <v>133</v>
      </c>
      <c r="B816" t="s">
        <v>141</v>
      </c>
      <c r="C816" t="s">
        <v>1357</v>
      </c>
      <c r="D816" t="s">
        <v>1356</v>
      </c>
      <c r="E816">
        <v>970.23565244042436</v>
      </c>
      <c r="F816">
        <v>1042.9258288081924</v>
      </c>
      <c r="G816">
        <v>1138.4796822373555</v>
      </c>
      <c r="H816">
        <v>1238.0570679646648</v>
      </c>
      <c r="I816">
        <v>1353.2368963692222</v>
      </c>
      <c r="J816">
        <v>1488.6460436180464</v>
      </c>
      <c r="K816">
        <v>1631.0925764977217</v>
      </c>
      <c r="L816">
        <v>1766.4792574956125</v>
      </c>
      <c r="M816">
        <v>1859.8149469637722</v>
      </c>
      <c r="N816">
        <v>1948.9592340521956</v>
      </c>
      <c r="O816">
        <v>2100.2430760729399</v>
      </c>
      <c r="P816">
        <v>2252.4226573281285</v>
      </c>
      <c r="Q816">
        <v>2403.51749693392</v>
      </c>
      <c r="R816">
        <v>2590.2943108919112</v>
      </c>
      <c r="S816">
        <v>2828.0475162509233</v>
      </c>
      <c r="T816">
        <v>3102.9366931111254</v>
      </c>
      <c r="U816">
        <v>3383.6950398443951</v>
      </c>
      <c r="V816">
        <v>3681.3161176213307</v>
      </c>
      <c r="W816">
        <v>3924.1013288690351</v>
      </c>
      <c r="X816">
        <v>4123.4258041987378</v>
      </c>
      <c r="Y816">
        <v>4395.510162679976</v>
      </c>
      <c r="Z816">
        <v>4715.886349323122</v>
      </c>
      <c r="AA816">
        <v>4998.4655354837241</v>
      </c>
      <c r="AB816">
        <v>5291.3743448006662</v>
      </c>
      <c r="AC816">
        <v>5629.0205063324374</v>
      </c>
    </row>
    <row r="817" spans="1:29" customFormat="1" hidden="1">
      <c r="A817" t="s">
        <v>133</v>
      </c>
      <c r="B817" t="s">
        <v>141</v>
      </c>
      <c r="C817" t="s">
        <v>1355</v>
      </c>
      <c r="D817" t="s">
        <v>1354</v>
      </c>
      <c r="E817">
        <v>1501.1388726312798</v>
      </c>
      <c r="F817">
        <v>1561.625476397475</v>
      </c>
      <c r="G817">
        <v>1666.7095951530021</v>
      </c>
      <c r="H817">
        <v>1770.3670692199437</v>
      </c>
      <c r="I817">
        <v>1894.7464284075008</v>
      </c>
      <c r="J817">
        <v>2041.7562913522579</v>
      </c>
      <c r="K817">
        <v>2197.021398595024</v>
      </c>
      <c r="L817">
        <v>2339.3442898200879</v>
      </c>
      <c r="M817">
        <v>2436.5061874982684</v>
      </c>
      <c r="N817">
        <v>2514.8076743771226</v>
      </c>
      <c r="O817">
        <v>2649.7194157461799</v>
      </c>
      <c r="P817">
        <v>2778.3961042275669</v>
      </c>
      <c r="Q817">
        <v>2919.9489320729404</v>
      </c>
      <c r="R817">
        <v>3085.3342185954216</v>
      </c>
      <c r="S817">
        <v>3278.3789632316257</v>
      </c>
      <c r="T817">
        <v>3484.9090608919596</v>
      </c>
      <c r="U817">
        <v>3686.9557276984001</v>
      </c>
      <c r="V817">
        <v>3907.2653574971896</v>
      </c>
      <c r="W817">
        <v>4084.82366243757</v>
      </c>
      <c r="X817">
        <v>4259.9603981758</v>
      </c>
      <c r="Y817">
        <v>4486.2610727949395</v>
      </c>
      <c r="Z817">
        <v>4715.886349323122</v>
      </c>
      <c r="AA817">
        <v>4910.3143363251002</v>
      </c>
      <c r="AB817">
        <v>5121.7408106533712</v>
      </c>
      <c r="AC817">
        <v>5370.209979935823</v>
      </c>
    </row>
    <row r="818" spans="1:29" customFormat="1" hidden="1">
      <c r="A818" t="s">
        <v>133</v>
      </c>
      <c r="B818" t="s">
        <v>141</v>
      </c>
      <c r="C818" t="s">
        <v>1353</v>
      </c>
      <c r="D818" t="s">
        <v>1352</v>
      </c>
      <c r="E818">
        <v>5.57502175243396</v>
      </c>
      <c r="F818">
        <v>4.9169870219152099</v>
      </c>
      <c r="G818">
        <v>6.1696335557684598</v>
      </c>
      <c r="H818">
        <v>4.5459750979296301</v>
      </c>
      <c r="I818">
        <v>4.0376789090796503</v>
      </c>
      <c r="J818">
        <v>4.2892074942890304</v>
      </c>
      <c r="K818">
        <v>4.4914977976525696</v>
      </c>
      <c r="L818">
        <v>4.1626004003713302</v>
      </c>
      <c r="M818">
        <v>3.16024997111596</v>
      </c>
      <c r="N818">
        <v>5.1264485468439602</v>
      </c>
      <c r="O818">
        <v>8.3366406569070008</v>
      </c>
      <c r="P818">
        <v>7.3975414233664996</v>
      </c>
      <c r="Q818">
        <v>6.6868730697350802</v>
      </c>
      <c r="R818">
        <v>7.3191518701798897</v>
      </c>
      <c r="S818">
        <v>9.8045402488211799</v>
      </c>
      <c r="T818">
        <v>11.2496328505185</v>
      </c>
      <c r="U818">
        <v>10.965228390822199</v>
      </c>
      <c r="V818">
        <v>9.5623092207709792</v>
      </c>
      <c r="W818">
        <v>9.6661235665524803</v>
      </c>
      <c r="X818">
        <v>5.7805214685804698</v>
      </c>
      <c r="Y818">
        <v>6.7163157675253702</v>
      </c>
      <c r="Z818">
        <v>7.44905699123687</v>
      </c>
      <c r="AA818">
        <v>7.1786551201976296</v>
      </c>
      <c r="AB818">
        <v>6.1120614325890399</v>
      </c>
      <c r="AC818">
        <v>4.3407533487214103</v>
      </c>
    </row>
    <row r="819" spans="1:29" customFormat="1" hidden="1">
      <c r="A819" t="s">
        <v>133</v>
      </c>
      <c r="B819" t="s">
        <v>141</v>
      </c>
      <c r="C819" t="s">
        <v>1351</v>
      </c>
      <c r="D819" t="s">
        <v>1350</v>
      </c>
      <c r="E819">
        <v>14.4492799249761</v>
      </c>
      <c r="F819">
        <v>11.6493065258705</v>
      </c>
      <c r="G819">
        <v>14.3354219688096</v>
      </c>
      <c r="H819">
        <v>9.9138052772119103</v>
      </c>
      <c r="I819">
        <v>9.1280878102368295</v>
      </c>
      <c r="J819">
        <v>9.8968786641176401</v>
      </c>
      <c r="K819">
        <v>9.9512596357762995</v>
      </c>
      <c r="L819">
        <v>8.4439516804489791</v>
      </c>
      <c r="M819">
        <v>6.7881248710009201</v>
      </c>
      <c r="N819">
        <v>7.2467795758794402</v>
      </c>
      <c r="O819">
        <v>10.6447848583287</v>
      </c>
      <c r="P819">
        <v>9.9126085521517808</v>
      </c>
      <c r="Q819">
        <v>8.9192295890113495</v>
      </c>
      <c r="R819">
        <v>10.109248019931799</v>
      </c>
      <c r="S819">
        <v>14.818356866156799</v>
      </c>
      <c r="T819">
        <v>16.3622771163196</v>
      </c>
      <c r="U819">
        <v>16.515111053649299</v>
      </c>
      <c r="V819">
        <v>16.091476523734801</v>
      </c>
      <c r="W819">
        <v>20.8309262256066</v>
      </c>
      <c r="X819">
        <v>10.815685732110801</v>
      </c>
      <c r="Y819">
        <v>13.618711800626601</v>
      </c>
      <c r="Z819">
        <v>15.320370011467601</v>
      </c>
      <c r="AA819">
        <v>12.325271060691501</v>
      </c>
      <c r="AB819">
        <v>10.186079391834999</v>
      </c>
      <c r="AC819">
        <v>7.6466636645753097</v>
      </c>
    </row>
    <row r="820" spans="1:29" customFormat="1" hidden="1">
      <c r="A820" t="s">
        <v>133</v>
      </c>
      <c r="B820" t="s">
        <v>141</v>
      </c>
      <c r="C820" t="s">
        <v>1349</v>
      </c>
      <c r="D820" t="s">
        <v>1348</v>
      </c>
      <c r="E820">
        <v>215339001.61325333</v>
      </c>
      <c r="F820">
        <v>956862766.64516914</v>
      </c>
      <c r="G820">
        <v>1337415971.683177</v>
      </c>
      <c r="H820">
        <v>2041545047.5185275</v>
      </c>
      <c r="I820">
        <v>2610532652.0054331</v>
      </c>
      <c r="J820">
        <v>3742605609.5475121</v>
      </c>
      <c r="K820">
        <v>4224841979.5703435</v>
      </c>
      <c r="L820">
        <v>5411827257.2718315</v>
      </c>
      <c r="M820">
        <v>5916792239.8854389</v>
      </c>
      <c r="N820">
        <v>7106331028.3265305</v>
      </c>
      <c r="O820">
        <v>8116018724.7871666</v>
      </c>
      <c r="P820">
        <v>9590067021.5731373</v>
      </c>
      <c r="Q820">
        <v>9117345647.9400501</v>
      </c>
      <c r="R820">
        <v>9675897003.4612312</v>
      </c>
      <c r="S820">
        <v>9953659725.638258</v>
      </c>
      <c r="T820">
        <v>17544451859.360394</v>
      </c>
      <c r="U820">
        <v>21011050846.397923</v>
      </c>
      <c r="V820">
        <v>20125146498.397251</v>
      </c>
      <c r="W820">
        <v>22650309006.425495</v>
      </c>
      <c r="X820">
        <v>28407069015.197388</v>
      </c>
      <c r="Y820">
        <v>31859380806.333977</v>
      </c>
      <c r="Z820">
        <v>34722266239.227684</v>
      </c>
      <c r="AA820">
        <v>47909400806.606491</v>
      </c>
      <c r="AB820">
        <v>49369602270.683739</v>
      </c>
      <c r="AC820">
        <v>56061906468.6968</v>
      </c>
    </row>
    <row r="821" spans="1:29" customFormat="1" hidden="1">
      <c r="A821" t="s">
        <v>133</v>
      </c>
      <c r="B821" t="s">
        <v>141</v>
      </c>
      <c r="C821" t="s">
        <v>1347</v>
      </c>
      <c r="D821" t="s">
        <v>1346</v>
      </c>
      <c r="E821">
        <v>1395999637600</v>
      </c>
      <c r="F821">
        <v>7634999574500</v>
      </c>
      <c r="G821">
        <v>14982001459200</v>
      </c>
      <c r="H821">
        <v>21723999109100</v>
      </c>
      <c r="I821">
        <v>28616997994600</v>
      </c>
      <c r="J821">
        <v>41312002768900</v>
      </c>
      <c r="K821">
        <v>46610989973500</v>
      </c>
      <c r="L821">
        <v>63228000337900</v>
      </c>
      <c r="M821">
        <v>78503999438800</v>
      </c>
      <c r="N821">
        <v>99084996182100</v>
      </c>
      <c r="O821">
        <v>114986128503900</v>
      </c>
      <c r="P821">
        <v>141215335237200</v>
      </c>
      <c r="Q821">
        <v>139308482827700</v>
      </c>
      <c r="R821">
        <v>150069130899900</v>
      </c>
      <c r="S821">
        <v>156730326039900</v>
      </c>
      <c r="T821">
        <v>278236000000000</v>
      </c>
      <c r="U821">
        <v>336056000000000</v>
      </c>
      <c r="V821">
        <v>324118000000000</v>
      </c>
      <c r="W821">
        <v>369251000000000</v>
      </c>
      <c r="X821">
        <v>484769000000000</v>
      </c>
      <c r="Y821">
        <v>592996000000000</v>
      </c>
      <c r="Z821">
        <v>712145000000000</v>
      </c>
      <c r="AA821">
        <v>997857000000000</v>
      </c>
      <c r="AB821">
        <v>1033474455000000</v>
      </c>
      <c r="AC821">
        <v>1185597198000000</v>
      </c>
    </row>
    <row r="822" spans="1:29" customFormat="1" hidden="1">
      <c r="A822" t="s">
        <v>133</v>
      </c>
      <c r="B822" t="s">
        <v>141</v>
      </c>
      <c r="C822" t="s">
        <v>1345</v>
      </c>
      <c r="D822" t="s">
        <v>1344</v>
      </c>
      <c r="E822">
        <v>3.3273738659400198</v>
      </c>
      <c r="F822">
        <v>9.9534586836053851</v>
      </c>
      <c r="G822">
        <v>13.554447289677482</v>
      </c>
      <c r="H822">
        <v>15.488598513729968</v>
      </c>
      <c r="I822">
        <v>16.028878003218363</v>
      </c>
      <c r="J822">
        <v>18.048688392152961</v>
      </c>
      <c r="K822">
        <v>17.134125775097083</v>
      </c>
      <c r="L822">
        <v>20.160510764548963</v>
      </c>
      <c r="M822">
        <v>21.745236261792446</v>
      </c>
      <c r="N822">
        <v>24.77484227131438</v>
      </c>
      <c r="O822">
        <v>24.126034608020042</v>
      </c>
      <c r="P822">
        <v>27.173988011107024</v>
      </c>
      <c r="Q822">
        <v>24.025953145811236</v>
      </c>
      <c r="R822">
        <v>22.651123717767206</v>
      </c>
      <c r="S822">
        <v>20.139280579557255</v>
      </c>
      <c r="T822">
        <v>30.441542186496513</v>
      </c>
      <c r="U822">
        <v>31.65665785891585</v>
      </c>
      <c r="V822">
        <v>25.996636105004217</v>
      </c>
      <c r="W822">
        <v>22.849026049366138</v>
      </c>
      <c r="X822">
        <v>26.795430777360391</v>
      </c>
      <c r="Y822">
        <v>27.481152343931026</v>
      </c>
      <c r="Z822">
        <v>25.61782320897909</v>
      </c>
      <c r="AA822">
        <v>30.746630866461309</v>
      </c>
      <c r="AB822">
        <v>28.833674965725166</v>
      </c>
      <c r="AC822">
        <v>30.107682911716427</v>
      </c>
    </row>
    <row r="823" spans="1:29" customFormat="1" hidden="1">
      <c r="A823" t="s">
        <v>133</v>
      </c>
      <c r="B823" t="s">
        <v>141</v>
      </c>
      <c r="C823" t="s">
        <v>1343</v>
      </c>
      <c r="D823" t="s">
        <v>1342</v>
      </c>
      <c r="E823">
        <v>15009000000</v>
      </c>
      <c r="F823">
        <v>15158000000</v>
      </c>
      <c r="G823">
        <v>16359000000</v>
      </c>
      <c r="H823">
        <v>18093000000</v>
      </c>
      <c r="I823">
        <v>20425000000</v>
      </c>
      <c r="J823">
        <v>22205000000</v>
      </c>
      <c r="K823">
        <v>24190000000</v>
      </c>
      <c r="L823">
        <v>26252000000</v>
      </c>
      <c r="M823">
        <v>27987000000</v>
      </c>
      <c r="N823">
        <v>29502000000</v>
      </c>
      <c r="O823">
        <v>31173000000</v>
      </c>
      <c r="P823">
        <v>33297000000</v>
      </c>
      <c r="Q823">
        <v>35705000000</v>
      </c>
      <c r="R823">
        <v>37837000000</v>
      </c>
      <c r="S823">
        <v>40587000000</v>
      </c>
      <c r="T823">
        <v>44701000000</v>
      </c>
      <c r="U823">
        <v>48146000000</v>
      </c>
      <c r="V823">
        <v>51328000000</v>
      </c>
    </row>
    <row r="824" spans="1:29" customFormat="1" hidden="1">
      <c r="A824" t="s">
        <v>133</v>
      </c>
      <c r="B824" t="s">
        <v>141</v>
      </c>
      <c r="C824" t="s">
        <v>1341</v>
      </c>
      <c r="D824" t="s">
        <v>1340</v>
      </c>
      <c r="E824">
        <v>547351918143857.31</v>
      </c>
      <c r="F824">
        <v>558704239981229.94</v>
      </c>
      <c r="G824">
        <v>602862521484284.13</v>
      </c>
      <c r="H824">
        <v>662433807117750.63</v>
      </c>
      <c r="I824">
        <v>739790634814962.13</v>
      </c>
      <c r="J824">
        <v>804619700882423</v>
      </c>
      <c r="K824">
        <v>875290831043312</v>
      </c>
      <c r="L824">
        <v>947641415361248.5</v>
      </c>
      <c r="M824">
        <v>1005415880601303.6</v>
      </c>
      <c r="N824">
        <v>1053688887875365.3</v>
      </c>
      <c r="O824">
        <v>1103189890345710</v>
      </c>
      <c r="P824">
        <v>1180415718410430</v>
      </c>
      <c r="Q824">
        <v>1229910332403097.3</v>
      </c>
      <c r="R824">
        <v>1288097411266019.5</v>
      </c>
      <c r="S824">
        <v>1325638755518074</v>
      </c>
      <c r="T824">
        <v>1525445377226250</v>
      </c>
      <c r="U824">
        <v>1647301195551024.8</v>
      </c>
      <c r="V824">
        <v>1744744981578668.8</v>
      </c>
      <c r="W824">
        <v>1851963978407994.8</v>
      </c>
      <c r="X824">
        <v>1968259692285255.5</v>
      </c>
      <c r="Y824">
        <v>2157828000000000</v>
      </c>
      <c r="Z824">
        <v>2283891251871303</v>
      </c>
      <c r="AA824">
        <v>2476807141197318</v>
      </c>
      <c r="AB824">
        <v>2573646968420187.5</v>
      </c>
      <c r="AC824">
        <v>2792371194477252</v>
      </c>
    </row>
    <row r="825" spans="1:29" customFormat="1" hidden="1">
      <c r="A825" t="s">
        <v>133</v>
      </c>
      <c r="B825" t="s">
        <v>141</v>
      </c>
      <c r="C825" t="s">
        <v>1339</v>
      </c>
      <c r="D825" t="s">
        <v>1338</v>
      </c>
      <c r="E825">
        <v>8528434507.5028839</v>
      </c>
      <c r="F825">
        <v>7569187003.3227005</v>
      </c>
      <c r="G825">
        <v>9221407605.8422203</v>
      </c>
      <c r="H825">
        <v>11664291329.564573</v>
      </c>
      <c r="I825">
        <v>14012881518.541096</v>
      </c>
      <c r="J825">
        <v>18479876872.288105</v>
      </c>
      <c r="K825">
        <v>22493558029.395355</v>
      </c>
      <c r="L825">
        <v>25763781155.693836</v>
      </c>
      <c r="M825">
        <v>26875318590.887554</v>
      </c>
      <c r="N825">
        <v>28099549068.429623</v>
      </c>
      <c r="O825">
        <v>30980382169.971085</v>
      </c>
      <c r="P825">
        <v>33872627539.18972</v>
      </c>
      <c r="Q825">
        <v>36824544624.415482</v>
      </c>
      <c r="R825">
        <v>41244185246.293098</v>
      </c>
      <c r="S825">
        <v>48193771403.84063</v>
      </c>
      <c r="T825">
        <v>55863877761.762161</v>
      </c>
      <c r="U825">
        <v>62954907933.98201</v>
      </c>
      <c r="V825">
        <v>71581154272.935776</v>
      </c>
      <c r="W825">
        <v>84934003165.453842</v>
      </c>
      <c r="X825">
        <v>96710311372.671524</v>
      </c>
      <c r="Y825">
        <v>110302098969.32092</v>
      </c>
      <c r="Z825">
        <v>122032782412.46922</v>
      </c>
      <c r="AA825">
        <v>138086741661.56534</v>
      </c>
      <c r="AB825">
        <v>156398853747.01602</v>
      </c>
      <c r="AC825">
        <v>171905481875.86743</v>
      </c>
    </row>
    <row r="826" spans="1:29" customFormat="1" hidden="1">
      <c r="A826" t="s">
        <v>133</v>
      </c>
      <c r="B826" t="s">
        <v>141</v>
      </c>
      <c r="C826" t="s">
        <v>1337</v>
      </c>
      <c r="D826" t="s">
        <v>1336</v>
      </c>
      <c r="E826">
        <v>6059727162.3589287</v>
      </c>
      <c r="F826">
        <v>9101163214.0630398</v>
      </c>
      <c r="G826">
        <v>9530002775.6775589</v>
      </c>
      <c r="H826">
        <v>12678649435.025417</v>
      </c>
      <c r="I826">
        <v>15874377878.844561</v>
      </c>
      <c r="J826">
        <v>20509589496.120594</v>
      </c>
      <c r="K826">
        <v>24267716274.237743</v>
      </c>
      <c r="L826">
        <v>26351716122.606941</v>
      </c>
      <c r="M826">
        <v>26708470549.683449</v>
      </c>
      <c r="N826">
        <v>28301538120.892376</v>
      </c>
      <c r="O826">
        <v>33193510378.430283</v>
      </c>
      <c r="P826">
        <v>34854002684.477852</v>
      </c>
      <c r="Q826">
        <v>37384010461.546516</v>
      </c>
      <c r="R826">
        <v>42088106069.05883</v>
      </c>
      <c r="S826">
        <v>48573032508.122696</v>
      </c>
      <c r="T826">
        <v>56575238955.990776</v>
      </c>
      <c r="U826">
        <v>64945527298.873032</v>
      </c>
      <c r="V826">
        <v>75243501680.365723</v>
      </c>
      <c r="W826">
        <v>96180833933.966171</v>
      </c>
      <c r="X826">
        <v>101448024963.27324</v>
      </c>
      <c r="Y826">
        <v>111512775626.22525</v>
      </c>
      <c r="Z826">
        <v>129698119187.21584</v>
      </c>
      <c r="AA826">
        <v>149569185711.54214</v>
      </c>
      <c r="AB826">
        <v>164020764248.52383</v>
      </c>
      <c r="AC826">
        <v>176894420276.14905</v>
      </c>
    </row>
    <row r="827" spans="1:29" customFormat="1" hidden="1">
      <c r="A827" t="s">
        <v>133</v>
      </c>
      <c r="B827" t="s">
        <v>141</v>
      </c>
      <c r="C827" t="s">
        <v>1335</v>
      </c>
      <c r="D827" t="s">
        <v>1334</v>
      </c>
      <c r="E827">
        <v>39283998064600</v>
      </c>
      <c r="F827">
        <v>72620003295200</v>
      </c>
      <c r="G827">
        <v>106756998955000</v>
      </c>
      <c r="H827">
        <v>134913000996900</v>
      </c>
      <c r="I827">
        <v>174016992116700</v>
      </c>
      <c r="J827">
        <v>226390997729300</v>
      </c>
      <c r="K827">
        <v>267735997087700</v>
      </c>
      <c r="L827">
        <v>307874999828500</v>
      </c>
      <c r="M827">
        <v>354367987253200</v>
      </c>
      <c r="N827">
        <v>394614011854800</v>
      </c>
      <c r="O827">
        <v>470279009856500</v>
      </c>
      <c r="P827">
        <v>513230998529500</v>
      </c>
      <c r="Q827">
        <v>571208987847200</v>
      </c>
      <c r="R827">
        <v>652768988420100</v>
      </c>
      <c r="S827">
        <v>764830969872900</v>
      </c>
      <c r="T827">
        <v>897222000000000</v>
      </c>
      <c r="U827">
        <v>1038755000000000</v>
      </c>
      <c r="V827">
        <v>1211806000000000</v>
      </c>
      <c r="W827">
        <v>1567964000000000</v>
      </c>
      <c r="X827">
        <v>1731219000000000</v>
      </c>
      <c r="Y827">
        <v>2075578000000000</v>
      </c>
      <c r="Z827">
        <v>2660076000000000</v>
      </c>
      <c r="AA827">
        <v>3115227000000000</v>
      </c>
      <c r="AB827">
        <v>3433515000000000</v>
      </c>
      <c r="AC827">
        <v>3740963200000000</v>
      </c>
    </row>
    <row r="828" spans="1:29" customFormat="1" hidden="1">
      <c r="A828" t="s">
        <v>133</v>
      </c>
      <c r="B828" t="s">
        <v>141</v>
      </c>
      <c r="C828" t="s">
        <v>1333</v>
      </c>
      <c r="D828" t="s">
        <v>1332</v>
      </c>
      <c r="E828">
        <v>18681346067.237881</v>
      </c>
      <c r="F828">
        <v>20013058328.798134</v>
      </c>
      <c r="G828">
        <v>22153210304.796299</v>
      </c>
      <c r="H828">
        <v>23846102470.305317</v>
      </c>
      <c r="I828">
        <v>26261738197.583473</v>
      </c>
      <c r="J828">
        <v>29174668441.210423</v>
      </c>
      <c r="K828">
        <v>31756805782.420361</v>
      </c>
      <c r="L828">
        <v>34255225183.506744</v>
      </c>
      <c r="M828">
        <v>36220079641.179718</v>
      </c>
      <c r="N828">
        <v>38131565624.691711</v>
      </c>
      <c r="O828">
        <v>40731509273.224686</v>
      </c>
      <c r="P828">
        <v>43284691681.493309</v>
      </c>
      <c r="Q828">
        <v>45925812620.992058</v>
      </c>
      <c r="R828">
        <v>49113476171.178192</v>
      </c>
      <c r="S828">
        <v>52719510018.454872</v>
      </c>
      <c r="T828">
        <v>56575238955.990776</v>
      </c>
      <c r="U828">
        <v>60326442847.924202</v>
      </c>
      <c r="V828">
        <v>64225113968.676041</v>
      </c>
      <c r="W828">
        <v>67716985851.677589</v>
      </c>
      <c r="X828">
        <v>70399154301.287949</v>
      </c>
      <c r="Y828">
        <v>75243476402.689377</v>
      </c>
      <c r="Z828">
        <v>79546290957.868164</v>
      </c>
      <c r="AA828">
        <v>83870507203.577698</v>
      </c>
      <c r="AB828">
        <v>88294656541.508179</v>
      </c>
      <c r="AC828">
        <v>92686801487.351486</v>
      </c>
    </row>
    <row r="829" spans="1:29" customFormat="1" hidden="1">
      <c r="A829" t="s">
        <v>133</v>
      </c>
      <c r="B829" t="s">
        <v>141</v>
      </c>
      <c r="C829" t="s">
        <v>1331</v>
      </c>
      <c r="D829" t="s">
        <v>1330</v>
      </c>
      <c r="E829">
        <v>-1.7827395356353435</v>
      </c>
      <c r="F829">
        <v>7.1285669499786337</v>
      </c>
      <c r="G829">
        <v>10.693777736701819</v>
      </c>
      <c r="H829">
        <v>7.6417464657142489</v>
      </c>
      <c r="I829">
        <v>10.130107132963388</v>
      </c>
      <c r="J829">
        <v>11.091917152288829</v>
      </c>
      <c r="K829">
        <v>8.8506141772036813</v>
      </c>
      <c r="L829">
        <v>7.8673510749290614</v>
      </c>
      <c r="M829">
        <v>5.7359262627735319</v>
      </c>
      <c r="N829">
        <v>5.2774207082050992</v>
      </c>
      <c r="O829">
        <v>6.8183501147653089</v>
      </c>
      <c r="P829">
        <v>6.2683226176128528</v>
      </c>
      <c r="Q829">
        <v>6.1017436809604817</v>
      </c>
      <c r="R829">
        <v>6.9408974349407515</v>
      </c>
      <c r="S829">
        <v>7.3422492733121771</v>
      </c>
      <c r="T829">
        <v>7.3136661099205469</v>
      </c>
      <c r="U829">
        <v>6.6304693734505378</v>
      </c>
      <c r="V829">
        <v>6.4626239120047586</v>
      </c>
      <c r="W829">
        <v>5.436925942559796</v>
      </c>
      <c r="X829">
        <v>3.9608503182424499</v>
      </c>
      <c r="Y829">
        <v>6.8812220110899887</v>
      </c>
      <c r="Z829">
        <v>5.7185217388825862</v>
      </c>
      <c r="AA829">
        <v>5.4361004059885829</v>
      </c>
      <c r="AB829">
        <v>5.2749762526078428</v>
      </c>
      <c r="AC829">
        <v>4.974417612438998</v>
      </c>
    </row>
    <row r="830" spans="1:29" customFormat="1" hidden="1">
      <c r="A830" t="s">
        <v>133</v>
      </c>
      <c r="B830" t="s">
        <v>141</v>
      </c>
      <c r="C830" t="s">
        <v>1329</v>
      </c>
      <c r="D830" t="s">
        <v>1328</v>
      </c>
      <c r="E830">
        <v>515321630011231</v>
      </c>
      <c r="F830">
        <v>552056677414302.75</v>
      </c>
      <c r="G830">
        <v>611092391477609.25</v>
      </c>
      <c r="H830">
        <v>657790522705598.13</v>
      </c>
      <c r="I830">
        <v>724425407366155</v>
      </c>
      <c r="J830">
        <v>804778073381339.75</v>
      </c>
      <c r="K830">
        <v>876005875639055.13</v>
      </c>
      <c r="L830">
        <v>944924333312586.13</v>
      </c>
      <c r="M830">
        <v>999124496310400.5</v>
      </c>
      <c r="N830">
        <v>1051852499379435.5</v>
      </c>
      <c r="O830">
        <v>1123571485478035</v>
      </c>
      <c r="P830">
        <v>1194000571027303.5</v>
      </c>
      <c r="Q830">
        <v>1266855425420594</v>
      </c>
      <c r="R830">
        <v>1354786561148019.8</v>
      </c>
      <c r="S830">
        <v>1454258367588841.3</v>
      </c>
      <c r="T830">
        <v>1560617968969870</v>
      </c>
      <c r="U830">
        <v>1664094265438983</v>
      </c>
      <c r="V830">
        <v>1771638419355542.8</v>
      </c>
      <c r="W830">
        <v>1867961088185840.5</v>
      </c>
      <c r="X830">
        <v>1941948230891894.5</v>
      </c>
      <c r="Y830">
        <v>2075578000000000</v>
      </c>
      <c r="Z830">
        <v>2194270379137464.5</v>
      </c>
      <c r="AA830">
        <v>2313553120126243.5</v>
      </c>
      <c r="AB830">
        <v>2435592497804370.5</v>
      </c>
      <c r="AC830">
        <v>2556749039982394</v>
      </c>
    </row>
    <row r="831" spans="1:29" customFormat="1" hidden="1">
      <c r="A831" t="s">
        <v>133</v>
      </c>
      <c r="B831" t="s">
        <v>141</v>
      </c>
      <c r="C831" t="s">
        <v>1327</v>
      </c>
      <c r="D831" t="s">
        <v>1326</v>
      </c>
      <c r="E831">
        <v>59974000259.90448</v>
      </c>
      <c r="F831">
        <v>66392327539.999687</v>
      </c>
      <c r="G831">
        <v>75267537255.208313</v>
      </c>
      <c r="H831">
        <v>82938015113.197006</v>
      </c>
      <c r="I831">
        <v>93417460195.84639</v>
      </c>
      <c r="J831">
        <v>106004755934.69438</v>
      </c>
      <c r="K831">
        <v>117439206303.28761</v>
      </c>
      <c r="L831">
        <v>128855865982.30838</v>
      </c>
      <c r="M831">
        <v>137750146453.48834</v>
      </c>
      <c r="N831">
        <v>147295106188.66534</v>
      </c>
      <c r="O831">
        <v>160879338734.44037</v>
      </c>
      <c r="P831">
        <v>174892057186.74088</v>
      </c>
      <c r="Q831">
        <v>188329525416.15131</v>
      </c>
      <c r="R831">
        <v>205365259977.34824</v>
      </c>
      <c r="S831">
        <v>226340176247.78659</v>
      </c>
      <c r="T831">
        <v>250964174906.48801</v>
      </c>
      <c r="U831">
        <v>275842474885.9848</v>
      </c>
      <c r="V831">
        <v>301340647726.18781</v>
      </c>
      <c r="W831">
        <v>324076317465.4079</v>
      </c>
      <c r="X831">
        <v>339438249494.72266</v>
      </c>
      <c r="Y831">
        <v>367547685500.81555</v>
      </c>
      <c r="Z831">
        <v>396482343535.12646</v>
      </c>
      <c r="AA831">
        <v>426102010937.32837</v>
      </c>
      <c r="AB831">
        <v>454975607068.71161</v>
      </c>
      <c r="AC831">
        <v>485179096686.13586</v>
      </c>
    </row>
    <row r="832" spans="1:29" customFormat="1" hidden="1">
      <c r="A832" t="s">
        <v>133</v>
      </c>
      <c r="B832" t="s">
        <v>141</v>
      </c>
      <c r="C832" t="s">
        <v>1325</v>
      </c>
      <c r="D832" t="s">
        <v>1324</v>
      </c>
      <c r="E832">
        <v>93113378134.151276</v>
      </c>
      <c r="F832">
        <v>99751027633.831009</v>
      </c>
      <c r="G832">
        <v>110418180819.06891</v>
      </c>
      <c r="H832">
        <v>118856058249.31609</v>
      </c>
      <c r="I832">
        <v>130896304283.98915</v>
      </c>
      <c r="J832">
        <v>145415213910.57712</v>
      </c>
      <c r="K832">
        <v>158285353448.75769</v>
      </c>
      <c r="L832">
        <v>170738217904.76379</v>
      </c>
      <c r="M832">
        <v>180531636186.15466</v>
      </c>
      <c r="N832">
        <v>190059050139.10428</v>
      </c>
      <c r="O832">
        <v>203017941602.38577</v>
      </c>
      <c r="P832">
        <v>215743761153.66019</v>
      </c>
      <c r="Q832">
        <v>228907892466.9201</v>
      </c>
      <c r="R832">
        <v>244796154503.53351</v>
      </c>
      <c r="S832">
        <v>262769698378.66534</v>
      </c>
      <c r="T832">
        <v>281987796756.12622</v>
      </c>
      <c r="U832">
        <v>300684911256.90912</v>
      </c>
      <c r="V832">
        <v>320117046231.58844</v>
      </c>
      <c r="W832">
        <v>337521572964.70978</v>
      </c>
      <c r="X832">
        <v>350890297261.61938</v>
      </c>
      <c r="Y832">
        <v>375035837631.565</v>
      </c>
      <c r="Z832">
        <v>396482343535.12646</v>
      </c>
      <c r="AA832">
        <v>418035521821.71252</v>
      </c>
      <c r="AB832">
        <v>440086796325.27319</v>
      </c>
      <c r="AC832">
        <v>461978551431.69598</v>
      </c>
    </row>
    <row r="833" spans="1:29" customFormat="1" hidden="1">
      <c r="A833" t="s">
        <v>133</v>
      </c>
      <c r="B833" t="s">
        <v>141</v>
      </c>
      <c r="C833" t="s">
        <v>1323</v>
      </c>
      <c r="D833" t="s">
        <v>1322</v>
      </c>
      <c r="E833">
        <v>130</v>
      </c>
      <c r="F833">
        <v>110</v>
      </c>
      <c r="G833">
        <v>130</v>
      </c>
      <c r="H833">
        <v>170</v>
      </c>
      <c r="I833">
        <v>200</v>
      </c>
      <c r="J833">
        <v>260</v>
      </c>
      <c r="K833">
        <v>310</v>
      </c>
      <c r="L833">
        <v>350</v>
      </c>
      <c r="M833">
        <v>360</v>
      </c>
      <c r="N833">
        <v>370</v>
      </c>
      <c r="O833">
        <v>400</v>
      </c>
      <c r="P833">
        <v>430</v>
      </c>
      <c r="Q833">
        <v>460</v>
      </c>
      <c r="R833">
        <v>510</v>
      </c>
      <c r="S833">
        <v>590</v>
      </c>
      <c r="T833">
        <v>680</v>
      </c>
      <c r="U833">
        <v>760</v>
      </c>
      <c r="V833">
        <v>850</v>
      </c>
      <c r="W833">
        <v>1000</v>
      </c>
      <c r="X833">
        <v>1120</v>
      </c>
      <c r="Y833">
        <v>1270</v>
      </c>
      <c r="Z833">
        <v>1390</v>
      </c>
      <c r="AA833">
        <v>1550</v>
      </c>
      <c r="AB833">
        <v>1740</v>
      </c>
      <c r="AC833">
        <v>1890</v>
      </c>
    </row>
    <row r="834" spans="1:29" customFormat="1" hidden="1">
      <c r="A834" t="s">
        <v>133</v>
      </c>
      <c r="B834" t="s">
        <v>141</v>
      </c>
      <c r="C834" t="s">
        <v>1321</v>
      </c>
      <c r="D834" t="s">
        <v>1320</v>
      </c>
      <c r="E834">
        <v>595061.52329031902</v>
      </c>
      <c r="F834">
        <v>1079973.3991529155</v>
      </c>
      <c r="G834">
        <v>1559632.4761395527</v>
      </c>
      <c r="H834">
        <v>1937166.6247428008</v>
      </c>
      <c r="I834">
        <v>2457016.8813997982</v>
      </c>
      <c r="J834">
        <v>3144515.9451535167</v>
      </c>
      <c r="K834">
        <v>3659760.4469269388</v>
      </c>
      <c r="L834">
        <v>4143289.5172386412</v>
      </c>
      <c r="M834">
        <v>4696334.0006493824</v>
      </c>
      <c r="N834">
        <v>5151840.8998664431</v>
      </c>
      <c r="O834">
        <v>6057884.2942243358</v>
      </c>
      <c r="P834">
        <v>6527953.8864481905</v>
      </c>
      <c r="Q834">
        <v>7181613.0947613521</v>
      </c>
      <c r="R834">
        <v>8112216.7290119976</v>
      </c>
      <c r="S834">
        <v>9391758.1066071186</v>
      </c>
      <c r="T834">
        <v>10889660.537842827</v>
      </c>
      <c r="U834">
        <v>12468371.599496827</v>
      </c>
      <c r="V834">
        <v>14388833.807298871</v>
      </c>
      <c r="W834">
        <v>18420911.033650655</v>
      </c>
      <c r="X834">
        <v>20124603.312990408</v>
      </c>
      <c r="Y834">
        <v>23875742.673913669</v>
      </c>
      <c r="Z834">
        <v>30276199.830867868</v>
      </c>
      <c r="AA834">
        <v>35077750.953730017</v>
      </c>
      <c r="AB834">
        <v>38252385.541363306</v>
      </c>
      <c r="AC834">
        <v>41232321.78501007</v>
      </c>
    </row>
    <row r="835" spans="1:29" customFormat="1" hidden="1">
      <c r="A835" t="s">
        <v>133</v>
      </c>
      <c r="B835" t="s">
        <v>141</v>
      </c>
      <c r="C835" t="s">
        <v>1319</v>
      </c>
      <c r="D835" t="s">
        <v>1318</v>
      </c>
      <c r="E835">
        <v>282.97909570211601</v>
      </c>
      <c r="F835">
        <v>297.62558041946949</v>
      </c>
      <c r="G835">
        <v>323.64029131873144</v>
      </c>
      <c r="H835">
        <v>342.39749686343237</v>
      </c>
      <c r="I835">
        <v>370.8001919898266</v>
      </c>
      <c r="J835">
        <v>405.22905516609262</v>
      </c>
      <c r="K835">
        <v>434.09292357939</v>
      </c>
      <c r="L835">
        <v>460.99655864403906</v>
      </c>
      <c r="M835">
        <v>480.0139900999614</v>
      </c>
      <c r="N835">
        <v>497.82256447982371</v>
      </c>
      <c r="O835">
        <v>524.68165734552463</v>
      </c>
      <c r="P835">
        <v>550.55223105288451</v>
      </c>
      <c r="Q835">
        <v>577.40936211371536</v>
      </c>
      <c r="R835">
        <v>610.35246784633523</v>
      </c>
      <c r="S835">
        <v>647.37034076229884</v>
      </c>
      <c r="T835">
        <v>686.65853833062602</v>
      </c>
      <c r="U835">
        <v>724.10963769486216</v>
      </c>
      <c r="V835">
        <v>762.60101959398514</v>
      </c>
      <c r="W835">
        <v>795.55944641632902</v>
      </c>
      <c r="X835">
        <v>818.35692300247547</v>
      </c>
      <c r="Y835">
        <v>865.53908380282837</v>
      </c>
      <c r="Z835">
        <v>905.37240321132708</v>
      </c>
      <c r="AA835">
        <v>944.38985154215663</v>
      </c>
      <c r="AB835">
        <v>983.68035184585676</v>
      </c>
      <c r="AC835">
        <v>1021.5796894633517</v>
      </c>
    </row>
    <row r="836" spans="1:29" customFormat="1" hidden="1">
      <c r="A836" t="s">
        <v>133</v>
      </c>
      <c r="B836" t="s">
        <v>141</v>
      </c>
      <c r="C836" t="s">
        <v>1317</v>
      </c>
      <c r="D836" t="s">
        <v>1316</v>
      </c>
      <c r="E836">
        <v>-3.6315836853590611</v>
      </c>
      <c r="F836">
        <v>5.1758186169240474</v>
      </c>
      <c r="G836">
        <v>8.7407510008370934</v>
      </c>
      <c r="H836">
        <v>5.7956954210711018</v>
      </c>
      <c r="I836">
        <v>8.2952402942720198</v>
      </c>
      <c r="J836">
        <v>9.2850176240498286</v>
      </c>
      <c r="K836">
        <v>7.1228526299691879</v>
      </c>
      <c r="L836">
        <v>6.1976672742809029</v>
      </c>
      <c r="M836">
        <v>4.1252870762982923</v>
      </c>
      <c r="N836">
        <v>3.7100115303209833</v>
      </c>
      <c r="O836">
        <v>5.3953144718874171</v>
      </c>
      <c r="P836">
        <v>4.9307181497910051</v>
      </c>
      <c r="Q836">
        <v>4.8782167333095288</v>
      </c>
      <c r="R836">
        <v>5.7053293372357814</v>
      </c>
      <c r="S836">
        <v>6.0649993022201585</v>
      </c>
      <c r="T836">
        <v>6.0688905707456513</v>
      </c>
      <c r="U836">
        <v>5.4541081590983538</v>
      </c>
      <c r="V836">
        <v>5.3156842410849237</v>
      </c>
      <c r="W836">
        <v>4.3218440541675562</v>
      </c>
      <c r="X836">
        <v>2.8655905839393654</v>
      </c>
      <c r="Y836">
        <v>5.7654746326634552</v>
      </c>
      <c r="Z836">
        <v>4.6021398864494216</v>
      </c>
      <c r="AA836">
        <v>4.3095468994234665</v>
      </c>
      <c r="AB836">
        <v>4.1604111098334897</v>
      </c>
      <c r="AC836">
        <v>3.8528102697565743</v>
      </c>
    </row>
    <row r="837" spans="1:29" customFormat="1" hidden="1">
      <c r="A837" t="s">
        <v>133</v>
      </c>
      <c r="B837" t="s">
        <v>141</v>
      </c>
      <c r="C837" t="s">
        <v>1315</v>
      </c>
      <c r="D837" t="s">
        <v>1314</v>
      </c>
      <c r="E837">
        <v>7805928.3486031713</v>
      </c>
      <c r="F837">
        <v>8209949.0412939265</v>
      </c>
      <c r="G837">
        <v>8927560.2442890406</v>
      </c>
      <c r="H837">
        <v>9444974.4445806649</v>
      </c>
      <c r="I837">
        <v>10228457.770491214</v>
      </c>
      <c r="J837">
        <v>11178171.877149818</v>
      </c>
      <c r="K837">
        <v>11974376.58668386</v>
      </c>
      <c r="L837">
        <v>12716508.60569592</v>
      </c>
      <c r="M837">
        <v>13241101.091763053</v>
      </c>
      <c r="N837">
        <v>13732347.469008919</v>
      </c>
      <c r="O837">
        <v>14473250.799334221</v>
      </c>
      <c r="P837">
        <v>15186886.003361763</v>
      </c>
      <c r="Q837">
        <v>15927735.2176464</v>
      </c>
      <c r="R837">
        <v>16836464.967776015</v>
      </c>
      <c r="S837">
        <v>17857596.450590171</v>
      </c>
      <c r="T837">
        <v>18941354.437741846</v>
      </c>
      <c r="U837">
        <v>19974436.395574462</v>
      </c>
      <c r="V837">
        <v>21036214.363299545</v>
      </c>
      <c r="W837">
        <v>21945366.742981747</v>
      </c>
      <c r="X837">
        <v>22574231.105979592</v>
      </c>
      <c r="Y837">
        <v>23875742.673913669</v>
      </c>
      <c r="Z837">
        <v>24974537.750695873</v>
      </c>
      <c r="AA837">
        <v>26050827.167976331</v>
      </c>
      <c r="AB837">
        <v>27134648.675676342</v>
      </c>
      <c r="AC837">
        <v>28180095.206515167</v>
      </c>
    </row>
    <row r="838" spans="1:29" customFormat="1" hidden="1">
      <c r="A838" t="s">
        <v>133</v>
      </c>
      <c r="B838" t="s">
        <v>141</v>
      </c>
      <c r="C838" t="s">
        <v>1313</v>
      </c>
      <c r="D838" t="s">
        <v>1312</v>
      </c>
      <c r="E838">
        <v>910</v>
      </c>
      <c r="F838">
        <v>990</v>
      </c>
      <c r="G838">
        <v>1100</v>
      </c>
      <c r="H838">
        <v>1190</v>
      </c>
      <c r="I838">
        <v>1320</v>
      </c>
      <c r="J838">
        <v>1470</v>
      </c>
      <c r="K838">
        <v>1610</v>
      </c>
      <c r="L838">
        <v>1730</v>
      </c>
      <c r="M838">
        <v>1830</v>
      </c>
      <c r="N838">
        <v>1920</v>
      </c>
      <c r="O838">
        <v>2070</v>
      </c>
      <c r="P838">
        <v>2220</v>
      </c>
      <c r="Q838">
        <v>2370</v>
      </c>
      <c r="R838">
        <v>2550</v>
      </c>
      <c r="S838">
        <v>2780</v>
      </c>
      <c r="T838">
        <v>3050</v>
      </c>
      <c r="U838">
        <v>3310</v>
      </c>
      <c r="V838">
        <v>3580</v>
      </c>
      <c r="W838">
        <v>3810</v>
      </c>
      <c r="X838">
        <v>3950</v>
      </c>
      <c r="Y838">
        <v>4230</v>
      </c>
      <c r="Z838">
        <v>4510</v>
      </c>
      <c r="AA838">
        <v>4800</v>
      </c>
      <c r="AB838">
        <v>5070</v>
      </c>
      <c r="AC838">
        <v>5350</v>
      </c>
    </row>
    <row r="839" spans="1:29" customFormat="1" hidden="1">
      <c r="A839" t="s">
        <v>133</v>
      </c>
      <c r="B839" t="s">
        <v>141</v>
      </c>
      <c r="C839" t="s">
        <v>1311</v>
      </c>
      <c r="D839" t="s">
        <v>1310</v>
      </c>
      <c r="E839">
        <v>1410.4518725436333</v>
      </c>
      <c r="F839">
        <v>1483.4543031455005</v>
      </c>
      <c r="G839">
        <v>1613.1193499946517</v>
      </c>
      <c r="H839">
        <v>1706.6108342987038</v>
      </c>
      <c r="I839">
        <v>1848.1783038918616</v>
      </c>
      <c r="J839">
        <v>2019.7819851320862</v>
      </c>
      <c r="K839">
        <v>2163.6480793797109</v>
      </c>
      <c r="L839">
        <v>2297.7437883260341</v>
      </c>
      <c r="M839">
        <v>2392.5323158722949</v>
      </c>
      <c r="N839">
        <v>2481.2955406578126</v>
      </c>
      <c r="O839">
        <v>2615.1692380532209</v>
      </c>
      <c r="P839">
        <v>2744.1158623216616</v>
      </c>
      <c r="Q839">
        <v>2877.9797814988378</v>
      </c>
      <c r="R839">
        <v>3042.1780062924054</v>
      </c>
      <c r="S839">
        <v>3226.6860811463343</v>
      </c>
      <c r="T839">
        <v>3422.510128472587</v>
      </c>
      <c r="U839">
        <v>3609.1775326355773</v>
      </c>
      <c r="V839">
        <v>3801.0300139706651</v>
      </c>
      <c r="W839">
        <v>3965.30460362658</v>
      </c>
      <c r="X839">
        <v>4078.9339989726172</v>
      </c>
      <c r="Y839">
        <v>4314.1039039664684</v>
      </c>
      <c r="Z839">
        <v>4512.6450004737799</v>
      </c>
      <c r="AA839">
        <v>4707.1195531736857</v>
      </c>
      <c r="AB839">
        <v>4902.9550780170703</v>
      </c>
      <c r="AC839">
        <v>5091.8566347844617</v>
      </c>
    </row>
    <row r="840" spans="1:29" customFormat="1" hidden="1">
      <c r="A840" t="s">
        <v>133</v>
      </c>
      <c r="B840" t="s">
        <v>141</v>
      </c>
      <c r="C840" t="s">
        <v>1309</v>
      </c>
      <c r="D840" t="s">
        <v>1308</v>
      </c>
      <c r="K840">
        <v>5035087922.2270403</v>
      </c>
      <c r="L840">
        <v>5804842243.1585588</v>
      </c>
      <c r="M840">
        <v>6537660793.7443476</v>
      </c>
      <c r="N840">
        <v>7905211144.4427614</v>
      </c>
      <c r="O840">
        <v>9401443375.7054024</v>
      </c>
      <c r="P840">
        <v>10402720428.744631</v>
      </c>
      <c r="Q840">
        <v>10474452055.034523</v>
      </c>
      <c r="R840">
        <v>11285930294.927126</v>
      </c>
      <c r="S840">
        <v>12195584523.866379</v>
      </c>
      <c r="T840">
        <v>19866435075.952755</v>
      </c>
      <c r="U840">
        <v>23633913328.227333</v>
      </c>
      <c r="V840">
        <v>24384222646.517799</v>
      </c>
      <c r="W840">
        <v>27011838841.264244</v>
      </c>
      <c r="X840">
        <v>30288493014.493309</v>
      </c>
      <c r="Y840">
        <v>35325406527.720009</v>
      </c>
      <c r="Z840">
        <v>37565898109.435753</v>
      </c>
      <c r="AA840">
        <v>49870584597.656998</v>
      </c>
      <c r="AB840">
        <v>51645341129.208534</v>
      </c>
      <c r="AC840">
        <v>56358673822.583694</v>
      </c>
    </row>
    <row r="841" spans="1:29" customFormat="1" hidden="1">
      <c r="A841" t="s">
        <v>133</v>
      </c>
      <c r="B841" t="s">
        <v>141</v>
      </c>
      <c r="C841" t="s">
        <v>1307</v>
      </c>
      <c r="D841" t="s">
        <v>1306</v>
      </c>
      <c r="K841">
        <v>55550109043956</v>
      </c>
      <c r="L841">
        <v>67819712245750.648</v>
      </c>
      <c r="M841">
        <v>86741683411400</v>
      </c>
      <c r="N841">
        <v>110223941573161.11</v>
      </c>
      <c r="O841">
        <v>133197767622123.08</v>
      </c>
      <c r="P841">
        <v>153181792100037.5</v>
      </c>
      <c r="Q841">
        <v>160044390174900</v>
      </c>
      <c r="R841">
        <v>175040076403325.88</v>
      </c>
      <c r="S841">
        <v>192031673912800</v>
      </c>
      <c r="T841">
        <v>315060138333344.63</v>
      </c>
      <c r="U841">
        <v>378006718250000</v>
      </c>
      <c r="V841">
        <v>392710953750000</v>
      </c>
      <c r="W841">
        <v>440353749750000</v>
      </c>
      <c r="X841">
        <v>516875657333311.88</v>
      </c>
      <c r="Y841">
        <v>657508847916693</v>
      </c>
      <c r="Z841">
        <v>770467178750000</v>
      </c>
      <c r="AA841">
        <v>1038704536000000</v>
      </c>
      <c r="AB841">
        <v>1081113444750031.6</v>
      </c>
      <c r="AC841">
        <v>1191873234000000</v>
      </c>
    </row>
    <row r="842" spans="1:29" customFormat="1" hidden="1">
      <c r="A842" t="s">
        <v>133</v>
      </c>
      <c r="B842" t="s">
        <v>141</v>
      </c>
      <c r="C842" t="s">
        <v>1305</v>
      </c>
      <c r="D842" t="s">
        <v>1304</v>
      </c>
      <c r="K842">
        <v>20.748091272074976</v>
      </c>
      <c r="L842">
        <v>22.028327172888098</v>
      </c>
      <c r="M842">
        <v>24.477855373945523</v>
      </c>
      <c r="N842">
        <v>27.932090159464103</v>
      </c>
      <c r="O842">
        <v>28.323136867785525</v>
      </c>
      <c r="P842">
        <v>29.846558867046447</v>
      </c>
      <c r="Q842">
        <v>28.018534998562089</v>
      </c>
      <c r="R842">
        <v>26.815011054213258</v>
      </c>
      <c r="S842">
        <v>25.107727259620766</v>
      </c>
      <c r="T842">
        <v>35.1150705548175</v>
      </c>
      <c r="U842">
        <v>36.390363295483539</v>
      </c>
      <c r="V842">
        <v>32.407081145826972</v>
      </c>
      <c r="W842">
        <v>28.084429856170168</v>
      </c>
      <c r="X842">
        <v>29.856168245225579</v>
      </c>
      <c r="Y842">
        <v>31.67834925580696</v>
      </c>
      <c r="Z842">
        <v>28.964103986126712</v>
      </c>
      <c r="AA842">
        <v>33.342820154036929</v>
      </c>
      <c r="AB842">
        <v>31.487075045544628</v>
      </c>
      <c r="AC842">
        <v>31.860063044726022</v>
      </c>
    </row>
    <row r="843" spans="1:29" customFormat="1" hidden="1">
      <c r="A843" t="s">
        <v>133</v>
      </c>
      <c r="B843" t="s">
        <v>141</v>
      </c>
      <c r="C843" t="s">
        <v>1303</v>
      </c>
      <c r="D843" t="s">
        <v>1302</v>
      </c>
      <c r="K843">
        <v>20.420131726887444</v>
      </c>
      <c r="L843">
        <v>21.624597195421611</v>
      </c>
      <c r="M843">
        <v>24.027035730796747</v>
      </c>
      <c r="N843">
        <v>27.559982562637085</v>
      </c>
      <c r="O843">
        <v>27.947144522335655</v>
      </c>
      <c r="P843">
        <v>29.476686615192595</v>
      </c>
      <c r="Q843">
        <v>27.602188621549605</v>
      </c>
      <c r="R843">
        <v>26.420186499406189</v>
      </c>
      <c r="S843">
        <v>24.675376226215317</v>
      </c>
      <c r="T843">
        <v>34.470436939712826</v>
      </c>
      <c r="U843">
        <v>35.608438319839102</v>
      </c>
      <c r="V843">
        <v>31.498293087973796</v>
      </c>
      <c r="W843">
        <v>27.248820718085554</v>
      </c>
      <c r="X843">
        <v>28.570114624857219</v>
      </c>
      <c r="Y843">
        <v>30.470864587756441</v>
      </c>
      <c r="Z843">
        <v>27.715833114798798</v>
      </c>
      <c r="AA843">
        <v>32.005252203182394</v>
      </c>
      <c r="AB843">
        <v>30.162790687456209</v>
      </c>
      <c r="AC843">
        <v>30.267059892489723</v>
      </c>
    </row>
    <row r="844" spans="1:29" customFormat="1" hidden="1">
      <c r="A844" t="s">
        <v>133</v>
      </c>
      <c r="B844" t="s">
        <v>141</v>
      </c>
      <c r="C844" t="s">
        <v>1301</v>
      </c>
      <c r="D844" t="s">
        <v>1300</v>
      </c>
      <c r="E844">
        <v>-412013323.96053439</v>
      </c>
      <c r="F844">
        <v>-512206339.79107928</v>
      </c>
      <c r="G844">
        <v>-336987320.6408568</v>
      </c>
      <c r="H844">
        <v>-502304579.04362172</v>
      </c>
      <c r="I844">
        <v>-412056215.17796886</v>
      </c>
      <c r="J844">
        <v>-226574419.11818397</v>
      </c>
      <c r="K844">
        <v>-389754057.34330344</v>
      </c>
      <c r="L844">
        <v>-491985014.11327225</v>
      </c>
      <c r="M844">
        <v>-501131446.14109135</v>
      </c>
      <c r="N844">
        <v>-382119883.8837688</v>
      </c>
      <c r="O844">
        <v>-446575349.08176512</v>
      </c>
      <c r="P844">
        <v>-437346592.8285051</v>
      </c>
      <c r="Q844">
        <v>-563893592.905527</v>
      </c>
      <c r="R844">
        <v>-628966708.53410614</v>
      </c>
      <c r="S844">
        <v>-851075201.7718786</v>
      </c>
      <c r="T844">
        <v>-1058016783.4076396</v>
      </c>
      <c r="U844">
        <v>-1426137518.1705925</v>
      </c>
      <c r="V844">
        <v>-2170923851.8794484</v>
      </c>
      <c r="W844">
        <v>-2949470165.1612506</v>
      </c>
      <c r="X844">
        <v>-4566576000.7040825</v>
      </c>
      <c r="Y844">
        <v>-4418974278.6139698</v>
      </c>
      <c r="Z844">
        <v>-5841368129.7919283</v>
      </c>
      <c r="AA844">
        <v>-6250816208.9494915</v>
      </c>
      <c r="AB844">
        <v>-7201261141.4752007</v>
      </c>
      <c r="AC844">
        <v>-9310232646.1131077</v>
      </c>
    </row>
    <row r="845" spans="1:29" customFormat="1" hidden="1">
      <c r="A845" t="s">
        <v>133</v>
      </c>
      <c r="B845" t="s">
        <v>141</v>
      </c>
      <c r="C845" t="s">
        <v>1299</v>
      </c>
      <c r="D845" t="s">
        <v>1298</v>
      </c>
      <c r="E845">
        <v>-2670999896100</v>
      </c>
      <c r="F845">
        <v>-4086996926500</v>
      </c>
      <c r="G845">
        <v>-3774999429100</v>
      </c>
      <c r="H845">
        <v>-5345002913800</v>
      </c>
      <c r="I845">
        <v>-4517013749800</v>
      </c>
      <c r="J845">
        <v>-2500996366300</v>
      </c>
      <c r="K845">
        <v>-4300000460800</v>
      </c>
      <c r="L845">
        <v>-5748008419300</v>
      </c>
      <c r="M845">
        <v>-6649012027400</v>
      </c>
      <c r="N845">
        <v>-5327974039600</v>
      </c>
      <c r="O845">
        <v>-6326990143500</v>
      </c>
      <c r="P845">
        <v>-6440001470500</v>
      </c>
      <c r="Q845">
        <v>-8616012152800</v>
      </c>
      <c r="R845">
        <v>-9755011579900</v>
      </c>
      <c r="S845">
        <v>-13401030127100</v>
      </c>
      <c r="T845">
        <v>-16779000000000</v>
      </c>
      <c r="U845">
        <v>-22810000000000</v>
      </c>
      <c r="V845">
        <v>-34963000000000</v>
      </c>
      <c r="W845">
        <v>-48083000000000</v>
      </c>
      <c r="X845">
        <v>-77929000000000</v>
      </c>
      <c r="Y845">
        <v>-82250000000000</v>
      </c>
      <c r="Z845">
        <v>-119805000000000</v>
      </c>
      <c r="AA845">
        <v>-130192000000000</v>
      </c>
      <c r="AB845">
        <v>-150747000000000</v>
      </c>
      <c r="AC845">
        <v>-196892800000000</v>
      </c>
    </row>
    <row r="846" spans="1:29" customFormat="1" hidden="1">
      <c r="A846" t="s">
        <v>133</v>
      </c>
      <c r="B846" t="s">
        <v>141</v>
      </c>
      <c r="C846" t="s">
        <v>1297</v>
      </c>
      <c r="D846" t="s">
        <v>1296</v>
      </c>
    </row>
    <row r="847" spans="1:29" customFormat="1" hidden="1">
      <c r="A847" t="s">
        <v>133</v>
      </c>
      <c r="B847" t="s">
        <v>141</v>
      </c>
      <c r="C847" t="s">
        <v>1295</v>
      </c>
      <c r="D847" t="s">
        <v>1294</v>
      </c>
    </row>
    <row r="848" spans="1:29" customFormat="1" hidden="1">
      <c r="A848" t="s">
        <v>133</v>
      </c>
      <c r="B848" t="s">
        <v>141</v>
      </c>
      <c r="C848" t="s">
        <v>1293</v>
      </c>
      <c r="D848" t="s">
        <v>1292</v>
      </c>
    </row>
    <row r="849" spans="1:29" customFormat="1" hidden="1">
      <c r="A849" t="s">
        <v>133</v>
      </c>
      <c r="B849" t="s">
        <v>141</v>
      </c>
      <c r="C849" t="s">
        <v>1291</v>
      </c>
      <c r="D849" t="s">
        <v>1290</v>
      </c>
    </row>
    <row r="850" spans="1:29" customFormat="1" hidden="1">
      <c r="A850" t="s">
        <v>133</v>
      </c>
      <c r="B850" t="s">
        <v>141</v>
      </c>
      <c r="C850" t="s">
        <v>1289</v>
      </c>
      <c r="D850" t="s">
        <v>1288</v>
      </c>
      <c r="E850">
        <v>48999999.36297778</v>
      </c>
      <c r="F850">
        <v>34999998.817444131</v>
      </c>
      <c r="G850">
        <v>58999996.614657</v>
      </c>
      <c r="H850">
        <v>70199999.534065723</v>
      </c>
      <c r="I850">
        <v>169999995.90611491</v>
      </c>
      <c r="J850">
        <v>473487126.34887356</v>
      </c>
      <c r="K850">
        <v>1045837931.2333641</v>
      </c>
      <c r="L850">
        <v>712081733.18982518</v>
      </c>
      <c r="M850">
        <v>950899975.94965327</v>
      </c>
      <c r="N850">
        <v>1049984920.9311668</v>
      </c>
      <c r="O850">
        <v>1341208195.7220862</v>
      </c>
      <c r="P850">
        <v>1256861877.1284406</v>
      </c>
      <c r="Q850">
        <v>1799993405.5891881</v>
      </c>
      <c r="R850">
        <v>2232277887.2723279</v>
      </c>
      <c r="S850">
        <v>2488143122.3040771</v>
      </c>
      <c r="T850">
        <v>3379171549.1278033</v>
      </c>
      <c r="U850">
        <v>4048705003.3605828</v>
      </c>
      <c r="V850">
        <v>6421372078.7637472</v>
      </c>
      <c r="W850">
        <v>7312000000</v>
      </c>
      <c r="X850">
        <v>6450000000.0012598</v>
      </c>
      <c r="Y850">
        <v>7888999999.9967966</v>
      </c>
      <c r="Z850">
        <v>8685000000</v>
      </c>
      <c r="AA850">
        <v>8225465719.2241211</v>
      </c>
      <c r="AB850">
        <v>9513497159.6435509</v>
      </c>
      <c r="AC850">
        <v>9652543975.7896729</v>
      </c>
    </row>
    <row r="851" spans="1:29" customFormat="1" hidden="1">
      <c r="A851" t="s">
        <v>133</v>
      </c>
      <c r="B851" t="s">
        <v>141</v>
      </c>
      <c r="C851" t="s">
        <v>1287</v>
      </c>
      <c r="D851" t="s">
        <v>1286</v>
      </c>
      <c r="E851">
        <v>317657186300</v>
      </c>
      <c r="F851">
        <v>279271997400</v>
      </c>
      <c r="G851">
        <v>660929773600</v>
      </c>
      <c r="H851">
        <v>746995384300</v>
      </c>
      <c r="I851">
        <v>1863562035200</v>
      </c>
      <c r="J851">
        <v>5226492854300</v>
      </c>
      <c r="K851">
        <v>11538311151600</v>
      </c>
      <c r="L851">
        <v>8319464374300</v>
      </c>
      <c r="M851">
        <v>12616540880900</v>
      </c>
      <c r="N851">
        <v>14640149954600</v>
      </c>
      <c r="O851">
        <v>19001969213400</v>
      </c>
      <c r="P851">
        <v>18507500617700</v>
      </c>
      <c r="Q851">
        <v>27502999240700</v>
      </c>
      <c r="R851">
        <v>34621699915800</v>
      </c>
      <c r="S851">
        <v>39178301603800</v>
      </c>
      <c r="T851">
        <v>53590000000000</v>
      </c>
      <c r="U851">
        <v>64756000000000</v>
      </c>
      <c r="V851">
        <v>103417000000000</v>
      </c>
      <c r="W851">
        <v>119202052000000</v>
      </c>
      <c r="X851">
        <v>110069787500000</v>
      </c>
      <c r="Y851">
        <v>146837299583300</v>
      </c>
      <c r="Z851">
        <v>178127178750000</v>
      </c>
      <c r="AA851">
        <v>171320000000000</v>
      </c>
      <c r="AB851">
        <v>199150000000000</v>
      </c>
      <c r="AC851">
        <v>204132000000000</v>
      </c>
    </row>
    <row r="852" spans="1:29" customFormat="1" hidden="1">
      <c r="A852" t="s">
        <v>133</v>
      </c>
      <c r="B852" t="s">
        <v>141</v>
      </c>
      <c r="C852" t="s">
        <v>1285</v>
      </c>
      <c r="D852" t="s">
        <v>1284</v>
      </c>
    </row>
    <row r="853" spans="1:29" customFormat="1" hidden="1">
      <c r="A853" t="s">
        <v>133</v>
      </c>
      <c r="B853" t="s">
        <v>141</v>
      </c>
      <c r="C853" t="s">
        <v>1283</v>
      </c>
      <c r="D853" t="s">
        <v>1282</v>
      </c>
      <c r="E853">
        <v>-956349450542.67188</v>
      </c>
      <c r="F853">
        <v>-22287827709370.047</v>
      </c>
      <c r="G853">
        <v>-28362396115115.859</v>
      </c>
      <c r="H853">
        <v>-19748197920049.375</v>
      </c>
      <c r="I853">
        <v>-2689307708837.875</v>
      </c>
      <c r="J853">
        <v>-8696393360476.9688</v>
      </c>
      <c r="K853">
        <v>-13989128699588.031</v>
      </c>
      <c r="L853">
        <v>-14133394969351.469</v>
      </c>
      <c r="M853">
        <v>-11800010334296.375</v>
      </c>
      <c r="N853">
        <v>-12084687377034.688</v>
      </c>
      <c r="O853">
        <v>-34921109654289.938</v>
      </c>
      <c r="P853">
        <v>-28177281589570.125</v>
      </c>
      <c r="Q853">
        <v>-55075667596902.688</v>
      </c>
      <c r="R853">
        <v>-85540588733980.5</v>
      </c>
      <c r="S853">
        <v>-151522244481926.13</v>
      </c>
      <c r="T853">
        <v>-63200622773749.875</v>
      </c>
      <c r="U853">
        <v>-52199804448975.25</v>
      </c>
      <c r="V853">
        <v>-75922018421331.25</v>
      </c>
      <c r="W853">
        <v>-71785021592005.25</v>
      </c>
      <c r="X853">
        <v>-59331307714744.5</v>
      </c>
      <c r="Y853">
        <v>0</v>
      </c>
      <c r="Z853">
        <v>-8591748128697</v>
      </c>
      <c r="AA853">
        <v>64029141197318.25</v>
      </c>
      <c r="AB853">
        <v>30050968420187.5</v>
      </c>
      <c r="AC853">
        <v>96575194477252</v>
      </c>
    </row>
    <row r="854" spans="1:29" customFormat="1" hidden="1">
      <c r="A854" t="s">
        <v>133</v>
      </c>
      <c r="B854" t="s">
        <v>141</v>
      </c>
      <c r="C854" t="s">
        <v>1281</v>
      </c>
      <c r="D854" t="s">
        <v>1280</v>
      </c>
      <c r="E854">
        <v>6482.7998046875</v>
      </c>
      <c r="F854">
        <v>7979.2001953099998</v>
      </c>
      <c r="G854">
        <v>11202.200195310001</v>
      </c>
      <c r="H854">
        <v>10640.959960939999</v>
      </c>
      <c r="I854">
        <v>10962.129882810001</v>
      </c>
      <c r="J854">
        <v>11038.299804689999</v>
      </c>
      <c r="K854">
        <v>11032.59960938</v>
      </c>
      <c r="L854">
        <v>11683.299804689999</v>
      </c>
      <c r="M854">
        <v>13268</v>
      </c>
      <c r="N854">
        <v>13943.200195310001</v>
      </c>
      <c r="O854">
        <v>14167.799804689999</v>
      </c>
      <c r="P854">
        <v>14725.16666667</v>
      </c>
      <c r="Q854">
        <v>15279.5</v>
      </c>
      <c r="R854">
        <v>15509.58333333</v>
      </c>
      <c r="S854">
        <v>15746</v>
      </c>
      <c r="T854">
        <v>15858.91666667</v>
      </c>
      <c r="U854">
        <v>15994.25</v>
      </c>
      <c r="V854">
        <v>16105.125</v>
      </c>
      <c r="W854">
        <v>16302.25</v>
      </c>
      <c r="X854">
        <v>17065.08333333</v>
      </c>
      <c r="Y854">
        <v>18612.91666667</v>
      </c>
      <c r="Z854">
        <v>20509.75</v>
      </c>
      <c r="AA854">
        <v>20828</v>
      </c>
      <c r="AB854">
        <v>20933.41666667</v>
      </c>
      <c r="AC854">
        <v>21148</v>
      </c>
    </row>
    <row r="855" spans="1:29" customFormat="1" hidden="1">
      <c r="A855" t="s">
        <v>133</v>
      </c>
      <c r="B855" t="s">
        <v>141</v>
      </c>
      <c r="C855" t="s">
        <v>1279</v>
      </c>
      <c r="D855" t="s">
        <v>1278</v>
      </c>
      <c r="E855">
        <v>6482.7957028985302</v>
      </c>
      <c r="F855">
        <v>10037.034830917801</v>
      </c>
      <c r="G855">
        <v>11202.1916666667</v>
      </c>
      <c r="H855">
        <v>10640.958333333299</v>
      </c>
      <c r="I855">
        <v>10965.666666666701</v>
      </c>
      <c r="J855">
        <v>11038.25</v>
      </c>
      <c r="K855">
        <v>11032.583333333299</v>
      </c>
      <c r="L855">
        <v>11683.333333333299</v>
      </c>
      <c r="M855">
        <v>13268</v>
      </c>
      <c r="N855">
        <v>13943.166666666701</v>
      </c>
      <c r="O855">
        <v>14167.75</v>
      </c>
      <c r="P855">
        <v>14725.166666666701</v>
      </c>
      <c r="Q855">
        <v>15279.5</v>
      </c>
      <c r="R855">
        <v>15509.583333333299</v>
      </c>
      <c r="S855">
        <v>15746</v>
      </c>
      <c r="T855">
        <v>15858.916666666701</v>
      </c>
      <c r="U855">
        <v>15994.25</v>
      </c>
      <c r="V855">
        <v>16105.125</v>
      </c>
      <c r="W855">
        <v>16302.25</v>
      </c>
      <c r="X855">
        <v>17065.083333333299</v>
      </c>
      <c r="Y855">
        <v>18612.916666666701</v>
      </c>
      <c r="Z855">
        <v>20509.75</v>
      </c>
      <c r="AA855">
        <v>20828</v>
      </c>
      <c r="AB855">
        <v>20933.416666666701</v>
      </c>
      <c r="AC855">
        <v>21148</v>
      </c>
    </row>
    <row r="856" spans="1:29" customFormat="1" hidden="1">
      <c r="A856" t="s">
        <v>133</v>
      </c>
      <c r="B856" t="s">
        <v>141</v>
      </c>
      <c r="C856" t="s">
        <v>1277</v>
      </c>
      <c r="D856" t="s">
        <v>1276</v>
      </c>
      <c r="E856">
        <v>655.01713899953495</v>
      </c>
      <c r="F856">
        <v>1093.8011361546</v>
      </c>
      <c r="G856">
        <v>1418.3671055028799</v>
      </c>
      <c r="H856">
        <v>1626.6726520132599</v>
      </c>
      <c r="I856">
        <v>1862.7887308419599</v>
      </c>
      <c r="J856">
        <v>2135.6683078330102</v>
      </c>
      <c r="K856">
        <v>2279.7837750731201</v>
      </c>
      <c r="L856">
        <v>2389.2975106835302</v>
      </c>
      <c r="M856">
        <v>2572.5416369909499</v>
      </c>
      <c r="N856">
        <v>2679.0707584633001</v>
      </c>
      <c r="O856">
        <v>2923.1784115720302</v>
      </c>
      <c r="P856">
        <v>2934.5586459738302</v>
      </c>
      <c r="Q856">
        <v>3033.02940197508</v>
      </c>
      <c r="R856">
        <v>3178.57552193638</v>
      </c>
      <c r="S856">
        <v>3379.1215618547499</v>
      </c>
      <c r="T856">
        <v>3575.0999135008601</v>
      </c>
      <c r="U856">
        <v>3765.7543510271698</v>
      </c>
      <c r="V856">
        <v>4021.3824757591401</v>
      </c>
      <c r="W856">
        <v>4838.2554216334102</v>
      </c>
      <c r="X856">
        <v>5100.24725432988</v>
      </c>
      <c r="Y856">
        <v>5647.0985449734098</v>
      </c>
      <c r="Z856">
        <v>6709.1915778194798</v>
      </c>
      <c r="AA856">
        <v>7310.9887304854601</v>
      </c>
      <c r="AB856">
        <v>7546.5913922753698</v>
      </c>
      <c r="AC856">
        <v>7710.4789253112504</v>
      </c>
    </row>
    <row r="857" spans="1:29" customFormat="1" hidden="1">
      <c r="A857" t="s">
        <v>133</v>
      </c>
      <c r="B857" t="s">
        <v>141</v>
      </c>
      <c r="C857" t="s">
        <v>1275</v>
      </c>
      <c r="D857" t="s">
        <v>1274</v>
      </c>
      <c r="T857">
        <v>4712.6882084689596</v>
      </c>
    </row>
    <row r="858" spans="1:29" customFormat="1" hidden="1">
      <c r="A858" t="s">
        <v>133</v>
      </c>
      <c r="B858" t="s">
        <v>141</v>
      </c>
      <c r="C858" t="s">
        <v>1273</v>
      </c>
      <c r="D858" t="s">
        <v>1272</v>
      </c>
      <c r="E858">
        <v>0.10103923593721242</v>
      </c>
      <c r="F858">
        <v>0.13708155070448194</v>
      </c>
      <c r="G858">
        <v>0.12661504711339691</v>
      </c>
      <c r="H858">
        <v>0.15286897591799256</v>
      </c>
      <c r="I858">
        <v>0.16992945264797921</v>
      </c>
      <c r="J858">
        <v>0.19347801252196453</v>
      </c>
      <c r="K858">
        <v>0.20664066999538627</v>
      </c>
      <c r="L858">
        <v>0.2045053666879626</v>
      </c>
      <c r="M858">
        <v>0.19389068714131369</v>
      </c>
      <c r="N858">
        <v>0.19214174084400257</v>
      </c>
      <c r="O858">
        <v>0.20632550232707014</v>
      </c>
      <c r="P858">
        <v>0.19928865407113666</v>
      </c>
      <c r="Q858">
        <v>0.19850318413397558</v>
      </c>
      <c r="R858">
        <v>0.2049426766421017</v>
      </c>
      <c r="S858">
        <v>0.21460190282324082</v>
      </c>
      <c r="T858">
        <v>0.22543153411068065</v>
      </c>
      <c r="U858">
        <v>0.23544425972003499</v>
      </c>
      <c r="V858">
        <v>0.24969582513387137</v>
      </c>
      <c r="W858">
        <v>0.29678451880160162</v>
      </c>
      <c r="X858">
        <v>0.29887033978723865</v>
      </c>
      <c r="Y858">
        <v>0.30339675646244224</v>
      </c>
      <c r="Z858">
        <v>0.32712205550138251</v>
      </c>
      <c r="AA858">
        <v>0.35101731949709336</v>
      </c>
      <c r="AB858">
        <v>0.36050452310018677</v>
      </c>
      <c r="AC858">
        <v>0.36459612849022366</v>
      </c>
    </row>
    <row r="859" spans="1:29" customFormat="1" hidden="1">
      <c r="A859" t="s">
        <v>133</v>
      </c>
      <c r="B859" t="s">
        <v>141</v>
      </c>
      <c r="C859" t="s">
        <v>1271</v>
      </c>
      <c r="D859" t="s">
        <v>1270</v>
      </c>
      <c r="J859">
        <v>3812.47785260308</v>
      </c>
      <c r="K859">
        <v>3914.1055446244</v>
      </c>
      <c r="L859">
        <v>3947.4506261300999</v>
      </c>
      <c r="M859">
        <v>4169.5570438129198</v>
      </c>
      <c r="N859">
        <v>4248.2687006004498</v>
      </c>
      <c r="O859">
        <v>4039.2106004502898</v>
      </c>
      <c r="P859">
        <v>3911.2412385152702</v>
      </c>
      <c r="Q859">
        <v>3997.6698695028499</v>
      </c>
      <c r="R859">
        <v>4034.79672240946</v>
      </c>
      <c r="S859">
        <v>4234.4944581148802</v>
      </c>
      <c r="T859">
        <v>4434.7122440901903</v>
      </c>
      <c r="U859">
        <v>4613.4241514675196</v>
      </c>
      <c r="V859">
        <v>4857.9322838668104</v>
      </c>
      <c r="W859">
        <v>5759.7834135085304</v>
      </c>
      <c r="X859">
        <v>6188.11230609418</v>
      </c>
      <c r="Y859">
        <v>6627.7796234567004</v>
      </c>
      <c r="Z859">
        <v>7624.97331890026</v>
      </c>
      <c r="AA859">
        <v>8149.7588711059298</v>
      </c>
      <c r="AB859">
        <v>8561.5987368318802</v>
      </c>
      <c r="AC859">
        <v>8769.1617379070103</v>
      </c>
    </row>
    <row r="860" spans="1:29" customFormat="1" hidden="1">
      <c r="A860" t="s">
        <v>133</v>
      </c>
      <c r="B860" t="s">
        <v>141</v>
      </c>
      <c r="C860" t="s">
        <v>1269</v>
      </c>
      <c r="D860" t="s">
        <v>1268</v>
      </c>
      <c r="T860">
        <v>5919.8941797362004</v>
      </c>
    </row>
    <row r="861" spans="1:29" customFormat="1" hidden="1">
      <c r="A861" t="s">
        <v>133</v>
      </c>
      <c r="B861" t="s">
        <v>141</v>
      </c>
      <c r="C861" t="s">
        <v>1267</v>
      </c>
      <c r="D861" t="s">
        <v>1266</v>
      </c>
      <c r="U861">
        <v>23.137995707146001</v>
      </c>
      <c r="Y861">
        <v>24.842668690145601</v>
      </c>
      <c r="AA861">
        <v>23.177779132271699</v>
      </c>
      <c r="AC861">
        <v>28.6063417778206</v>
      </c>
    </row>
    <row r="862" spans="1:29" customFormat="1" hidden="1">
      <c r="A862" t="s">
        <v>133</v>
      </c>
      <c r="B862" t="s">
        <v>141</v>
      </c>
      <c r="C862" t="s">
        <v>1265</v>
      </c>
      <c r="D862" t="s">
        <v>1264</v>
      </c>
      <c r="U862">
        <v>5.0326251204326402</v>
      </c>
      <c r="Y862">
        <v>1.0991213888839</v>
      </c>
      <c r="AA862">
        <v>2.9038280982459002</v>
      </c>
      <c r="AC862">
        <v>1.6181837785059401</v>
      </c>
    </row>
    <row r="863" spans="1:29" customFormat="1" hidden="1">
      <c r="A863" t="s">
        <v>133</v>
      </c>
      <c r="B863" t="s">
        <v>141</v>
      </c>
      <c r="C863" t="s">
        <v>1263</v>
      </c>
      <c r="D863" t="s">
        <v>1262</v>
      </c>
      <c r="U863">
        <v>53.244990228355803</v>
      </c>
      <c r="Y863">
        <v>62.2014468648538</v>
      </c>
      <c r="AA863">
        <v>63.044567044960999</v>
      </c>
      <c r="AC863">
        <v>62.227311062259098</v>
      </c>
    </row>
    <row r="864" spans="1:29" customFormat="1" hidden="1">
      <c r="A864" t="s">
        <v>133</v>
      </c>
      <c r="B864" t="s">
        <v>141</v>
      </c>
      <c r="C864" t="s">
        <v>1261</v>
      </c>
      <c r="D864" t="s">
        <v>1260</v>
      </c>
      <c r="Y864">
        <v>4.6652462842314</v>
      </c>
      <c r="AA864">
        <v>6.4293411982857398</v>
      </c>
      <c r="AC864">
        <v>5.9573200208767503</v>
      </c>
    </row>
    <row r="865" spans="1:29" customFormat="1" hidden="1">
      <c r="A865" t="s">
        <v>133</v>
      </c>
      <c r="B865" t="s">
        <v>141</v>
      </c>
      <c r="C865" t="s">
        <v>1259</v>
      </c>
      <c r="D865" t="s">
        <v>1258</v>
      </c>
      <c r="Y865">
        <v>0</v>
      </c>
      <c r="AA865">
        <v>0</v>
      </c>
      <c r="AC865">
        <v>1.80374607742002</v>
      </c>
    </row>
    <row r="866" spans="1:29" customFormat="1" hidden="1">
      <c r="A866" t="s">
        <v>133</v>
      </c>
      <c r="B866" t="s">
        <v>141</v>
      </c>
      <c r="C866" t="s">
        <v>1257</v>
      </c>
      <c r="D866" t="s">
        <v>1256</v>
      </c>
      <c r="U866">
        <v>6.0882527875100001</v>
      </c>
      <c r="Y866">
        <v>18.462325756680499</v>
      </c>
      <c r="AA866">
        <v>14.2596292170024</v>
      </c>
      <c r="AC866">
        <v>9.238687292701</v>
      </c>
    </row>
    <row r="867" spans="1:29" customFormat="1" hidden="1">
      <c r="A867" t="s">
        <v>133</v>
      </c>
      <c r="B867" t="s">
        <v>141</v>
      </c>
      <c r="C867" t="s">
        <v>1255</v>
      </c>
      <c r="D867" t="s">
        <v>1254</v>
      </c>
      <c r="U867">
        <v>10.779119246686699</v>
      </c>
      <c r="Y867">
        <v>22.5703721333788</v>
      </c>
      <c r="AA867">
        <v>3.11839326822165</v>
      </c>
      <c r="AC867">
        <v>19.307037171577399</v>
      </c>
    </row>
    <row r="868" spans="1:29" customFormat="1" hidden="1">
      <c r="A868" t="s">
        <v>133</v>
      </c>
      <c r="B868" t="s">
        <v>141</v>
      </c>
      <c r="C868" t="s">
        <v>1253</v>
      </c>
      <c r="D868" t="s">
        <v>1252</v>
      </c>
      <c r="U868">
        <v>15.1401304934544</v>
      </c>
      <c r="Y868">
        <v>2.4044786294414502</v>
      </c>
      <c r="AA868">
        <v>34.465116912903397</v>
      </c>
      <c r="AC868">
        <v>0</v>
      </c>
    </row>
    <row r="869" spans="1:29" customFormat="1" hidden="1">
      <c r="A869" t="s">
        <v>133</v>
      </c>
      <c r="B869" t="s">
        <v>141</v>
      </c>
      <c r="C869" t="s">
        <v>1251</v>
      </c>
      <c r="D869" t="s">
        <v>1250</v>
      </c>
      <c r="U869">
        <v>43.175785699056902</v>
      </c>
      <c r="Y869">
        <v>50.843036963615702</v>
      </c>
      <c r="AA869">
        <v>54.222966706548199</v>
      </c>
      <c r="AC869">
        <v>53.365698234090402</v>
      </c>
    </row>
    <row r="870" spans="1:29" customFormat="1" hidden="1">
      <c r="A870" t="s">
        <v>133</v>
      </c>
      <c r="B870" t="s">
        <v>141</v>
      </c>
      <c r="C870" t="s">
        <v>1249</v>
      </c>
      <c r="D870" t="s">
        <v>1248</v>
      </c>
      <c r="U870">
        <v>31.087075651149799</v>
      </c>
      <c r="Y870">
        <v>24.934913017811599</v>
      </c>
      <c r="AA870">
        <v>28.2748119108001</v>
      </c>
      <c r="AC870">
        <v>28.939334619233001</v>
      </c>
    </row>
    <row r="871" spans="1:29" customFormat="1" hidden="1">
      <c r="A871" t="s">
        <v>133</v>
      </c>
      <c r="B871" t="s">
        <v>141</v>
      </c>
      <c r="C871" t="s">
        <v>1247</v>
      </c>
      <c r="D871" t="s">
        <v>1246</v>
      </c>
      <c r="U871">
        <v>1.90616723380714</v>
      </c>
      <c r="Y871">
        <v>1.0785259654644901</v>
      </c>
      <c r="AA871">
        <v>1.95383202158442</v>
      </c>
      <c r="AC871">
        <v>1.62209094202591</v>
      </c>
    </row>
    <row r="872" spans="1:29" customFormat="1" hidden="1">
      <c r="A872" t="s">
        <v>133</v>
      </c>
      <c r="B872" t="s">
        <v>141</v>
      </c>
      <c r="C872" t="s">
        <v>1245</v>
      </c>
      <c r="D872" t="s">
        <v>1244</v>
      </c>
      <c r="U872">
        <v>17.159882454976099</v>
      </c>
      <c r="Y872">
        <v>14.092349149251399</v>
      </c>
      <c r="AA872">
        <v>14.4107161374148</v>
      </c>
      <c r="AC872">
        <v>15.249243266617601</v>
      </c>
    </row>
    <row r="873" spans="1:29" customFormat="1" hidden="1">
      <c r="A873" t="s">
        <v>133</v>
      </c>
      <c r="B873" t="s">
        <v>141</v>
      </c>
      <c r="C873" t="s">
        <v>1243</v>
      </c>
      <c r="D873" t="s">
        <v>1242</v>
      </c>
    </row>
    <row r="874" spans="1:29" customFormat="1" hidden="1">
      <c r="A874" t="s">
        <v>133</v>
      </c>
      <c r="B874" t="s">
        <v>141</v>
      </c>
      <c r="C874" t="s">
        <v>1241</v>
      </c>
      <c r="D874" t="s">
        <v>1240</v>
      </c>
      <c r="N874">
        <v>93.586269999999999</v>
      </c>
      <c r="O874">
        <v>94.055520000000001</v>
      </c>
      <c r="X874">
        <v>96.781130000000005</v>
      </c>
    </row>
    <row r="875" spans="1:29" customFormat="1" hidden="1">
      <c r="A875" t="s">
        <v>133</v>
      </c>
      <c r="B875" t="s">
        <v>141</v>
      </c>
      <c r="C875" t="s">
        <v>1239</v>
      </c>
      <c r="D875" t="s">
        <v>1238</v>
      </c>
      <c r="N875">
        <v>0.99370999999999998</v>
      </c>
      <c r="O875">
        <v>0.98397000000000001</v>
      </c>
      <c r="X875">
        <v>0.99368999999999996</v>
      </c>
    </row>
    <row r="876" spans="1:29" customFormat="1" hidden="1">
      <c r="A876" t="s">
        <v>133</v>
      </c>
      <c r="B876" t="s">
        <v>141</v>
      </c>
      <c r="C876" t="s">
        <v>1237</v>
      </c>
      <c r="D876" t="s">
        <v>1236</v>
      </c>
      <c r="N876">
        <v>94.178700000000006</v>
      </c>
      <c r="O876">
        <v>95.587810000000005</v>
      </c>
      <c r="X876">
        <v>97.395240000000001</v>
      </c>
    </row>
    <row r="877" spans="1:29" customFormat="1" hidden="1">
      <c r="A877" t="s">
        <v>133</v>
      </c>
      <c r="B877" t="s">
        <v>141</v>
      </c>
      <c r="C877" t="s">
        <v>1235</v>
      </c>
      <c r="D877" t="s">
        <v>1234</v>
      </c>
      <c r="N877">
        <v>93.882329999999996</v>
      </c>
      <c r="O877">
        <v>94.836519999999993</v>
      </c>
      <c r="X877">
        <v>97.091669999999993</v>
      </c>
    </row>
    <row r="878" spans="1:29" customFormat="1" hidden="1">
      <c r="A878" t="s">
        <v>133</v>
      </c>
      <c r="B878" t="s">
        <v>141</v>
      </c>
      <c r="C878" t="s">
        <v>1233</v>
      </c>
      <c r="D878" t="s">
        <v>1232</v>
      </c>
      <c r="N878">
        <v>86.920079999999999</v>
      </c>
      <c r="O878">
        <v>86.610119999999995</v>
      </c>
      <c r="X878">
        <v>91.379099999999994</v>
      </c>
    </row>
    <row r="879" spans="1:29" customFormat="1" hidden="1">
      <c r="A879" t="s">
        <v>133</v>
      </c>
      <c r="B879" t="s">
        <v>141</v>
      </c>
      <c r="C879" t="s">
        <v>1231</v>
      </c>
      <c r="D879" t="s">
        <v>1230</v>
      </c>
      <c r="N879">
        <v>93.918260000000004</v>
      </c>
      <c r="O879">
        <v>93.932689999999994</v>
      </c>
      <c r="X879">
        <v>95.785319999999999</v>
      </c>
    </row>
    <row r="880" spans="1:29" customFormat="1" hidden="1">
      <c r="A880" t="s">
        <v>133</v>
      </c>
      <c r="B880" t="s">
        <v>141</v>
      </c>
      <c r="C880" t="s">
        <v>1229</v>
      </c>
      <c r="D880" t="s">
        <v>1228</v>
      </c>
      <c r="N880">
        <v>90.278300000000002</v>
      </c>
      <c r="O880">
        <v>90.156130000000005</v>
      </c>
      <c r="X880">
        <v>93.520449999999997</v>
      </c>
    </row>
    <row r="881" spans="1:29" customFormat="1" hidden="1">
      <c r="A881" t="s">
        <v>133</v>
      </c>
      <c r="B881" t="s">
        <v>141</v>
      </c>
      <c r="C881" t="s">
        <v>1227</v>
      </c>
      <c r="D881" t="s">
        <v>1226</v>
      </c>
      <c r="N881">
        <v>5</v>
      </c>
      <c r="O881">
        <v>5</v>
      </c>
      <c r="P881">
        <v>5</v>
      </c>
      <c r="Q881">
        <v>5</v>
      </c>
      <c r="R881">
        <v>5</v>
      </c>
      <c r="S881">
        <v>5</v>
      </c>
      <c r="T881">
        <v>9</v>
      </c>
      <c r="U881">
        <v>9</v>
      </c>
      <c r="V881">
        <v>9</v>
      </c>
      <c r="W881">
        <v>9</v>
      </c>
      <c r="X881">
        <v>9</v>
      </c>
      <c r="Y881">
        <v>9</v>
      </c>
      <c r="Z881">
        <v>9</v>
      </c>
      <c r="AA881">
        <v>9</v>
      </c>
      <c r="AB881">
        <v>9</v>
      </c>
      <c r="AC881">
        <v>10</v>
      </c>
    </row>
    <row r="882" spans="1:29" customFormat="1" hidden="1">
      <c r="A882" t="s">
        <v>133</v>
      </c>
      <c r="B882" t="s">
        <v>141</v>
      </c>
      <c r="C882" t="s">
        <v>1225</v>
      </c>
      <c r="D882" t="s">
        <v>1224</v>
      </c>
      <c r="F882">
        <v>0.98894000000000004</v>
      </c>
      <c r="J882">
        <v>0.98560000000000003</v>
      </c>
      <c r="M882">
        <v>0.94921</v>
      </c>
      <c r="N882">
        <v>0.93189</v>
      </c>
      <c r="O882">
        <v>0.95140999999999998</v>
      </c>
      <c r="P882">
        <v>0.95104999999999995</v>
      </c>
      <c r="Q882">
        <v>0.94769000000000003</v>
      </c>
      <c r="R882">
        <v>0.94823999999999997</v>
      </c>
      <c r="S882">
        <v>0.94294999999999995</v>
      </c>
      <c r="T882">
        <v>0.94996000000000003</v>
      </c>
      <c r="U882">
        <v>0.96774000000000004</v>
      </c>
      <c r="V882">
        <v>0.96582999999999997</v>
      </c>
      <c r="X882">
        <v>0.97472000000000003</v>
      </c>
      <c r="Y882">
        <v>0.94996999999999998</v>
      </c>
      <c r="Z882">
        <v>0.95425000000000004</v>
      </c>
      <c r="AA882">
        <v>1.0029999999999999</v>
      </c>
      <c r="AB882">
        <v>0.97414000000000001</v>
      </c>
      <c r="AC882">
        <v>0.98707</v>
      </c>
    </row>
    <row r="883" spans="1:29" customFormat="1" hidden="1">
      <c r="A883" t="s">
        <v>133</v>
      </c>
      <c r="B883" t="s">
        <v>141</v>
      </c>
      <c r="C883" t="s">
        <v>1223</v>
      </c>
      <c r="D883" t="s">
        <v>1222</v>
      </c>
      <c r="M883">
        <v>0.92722000000000004</v>
      </c>
    </row>
    <row r="884" spans="1:29" customFormat="1" hidden="1">
      <c r="A884" t="s">
        <v>133</v>
      </c>
      <c r="B884" t="s">
        <v>141</v>
      </c>
      <c r="C884" t="s">
        <v>1221</v>
      </c>
      <c r="D884" t="s">
        <v>1220</v>
      </c>
      <c r="M884">
        <v>0.89732999999999996</v>
      </c>
    </row>
    <row r="885" spans="1:29" customFormat="1" hidden="1">
      <c r="A885" t="s">
        <v>133</v>
      </c>
      <c r="B885" t="s">
        <v>141</v>
      </c>
      <c r="C885" t="s">
        <v>1219</v>
      </c>
      <c r="D885" t="s">
        <v>1218</v>
      </c>
      <c r="M885">
        <v>0.66242999999999996</v>
      </c>
      <c r="N885">
        <v>0.76546000000000003</v>
      </c>
      <c r="O885">
        <v>0.72775999999999996</v>
      </c>
      <c r="P885">
        <v>0.74168999999999996</v>
      </c>
      <c r="Q885">
        <v>0.76507999999999998</v>
      </c>
      <c r="R885">
        <v>0.77163000000000004</v>
      </c>
      <c r="T885">
        <v>0.71023999999999998</v>
      </c>
      <c r="U885">
        <v>0.95699000000000001</v>
      </c>
      <c r="V885">
        <v>1.00101</v>
      </c>
      <c r="W885">
        <v>0.98094999999999999</v>
      </c>
      <c r="X885">
        <v>0.99192999999999998</v>
      </c>
      <c r="Y885">
        <v>1.0024900000000001</v>
      </c>
      <c r="Z885">
        <v>1.0139899999999999</v>
      </c>
      <c r="AB885">
        <v>0.90161000000000002</v>
      </c>
      <c r="AC885">
        <v>1.04959</v>
      </c>
    </row>
    <row r="886" spans="1:29" customFormat="1" hidden="1">
      <c r="A886" t="s">
        <v>133</v>
      </c>
      <c r="B886" t="s">
        <v>141</v>
      </c>
      <c r="C886" t="s">
        <v>1217</v>
      </c>
      <c r="D886" t="s">
        <v>1216</v>
      </c>
      <c r="E886">
        <v>3</v>
      </c>
      <c r="F886">
        <v>3</v>
      </c>
      <c r="G886">
        <v>3</v>
      </c>
      <c r="H886">
        <v>3</v>
      </c>
      <c r="I886">
        <v>3</v>
      </c>
      <c r="J886">
        <v>3</v>
      </c>
      <c r="K886">
        <v>3</v>
      </c>
      <c r="L886">
        <v>3</v>
      </c>
      <c r="M886">
        <v>3</v>
      </c>
      <c r="N886">
        <v>3</v>
      </c>
      <c r="O886">
        <v>3</v>
      </c>
      <c r="P886">
        <v>3</v>
      </c>
      <c r="Q886">
        <v>3</v>
      </c>
      <c r="R886">
        <v>3</v>
      </c>
      <c r="S886">
        <v>3</v>
      </c>
      <c r="T886">
        <v>3</v>
      </c>
      <c r="U886">
        <v>3</v>
      </c>
      <c r="V886">
        <v>3</v>
      </c>
      <c r="W886">
        <v>3</v>
      </c>
      <c r="X886">
        <v>3</v>
      </c>
      <c r="Y886">
        <v>3</v>
      </c>
      <c r="Z886">
        <v>3</v>
      </c>
      <c r="AA886">
        <v>3</v>
      </c>
      <c r="AB886">
        <v>3</v>
      </c>
      <c r="AC886">
        <v>3</v>
      </c>
    </row>
    <row r="887" spans="1:29" customFormat="1" hidden="1">
      <c r="A887" t="s">
        <v>133</v>
      </c>
      <c r="B887" t="s">
        <v>141</v>
      </c>
      <c r="C887" t="s">
        <v>1215</v>
      </c>
      <c r="D887" t="s">
        <v>1214</v>
      </c>
      <c r="E887">
        <v>22.210370000000001</v>
      </c>
      <c r="F887">
        <v>23.46942</v>
      </c>
      <c r="G887">
        <v>21.434100000000001</v>
      </c>
      <c r="H887">
        <v>21.948049999999999</v>
      </c>
      <c r="I887">
        <v>24.969830000000002</v>
      </c>
      <c r="J887">
        <v>26.56277</v>
      </c>
      <c r="K887">
        <v>25.74314</v>
      </c>
      <c r="L887">
        <v>24.795020000000001</v>
      </c>
      <c r="M887">
        <v>23.781479999999998</v>
      </c>
      <c r="N887">
        <v>23.1816</v>
      </c>
      <c r="O887">
        <v>22.05068</v>
      </c>
      <c r="P887">
        <v>21.437570000000001</v>
      </c>
      <c r="Q887">
        <v>20.569299999999998</v>
      </c>
      <c r="R887">
        <v>20.766390000000001</v>
      </c>
      <c r="S887">
        <v>20.391249999999999</v>
      </c>
      <c r="Z887">
        <v>19.315480000000001</v>
      </c>
      <c r="AA887">
        <v>19.08136</v>
      </c>
      <c r="AB887">
        <v>18.87107</v>
      </c>
      <c r="AC887">
        <v>17.634409999999999</v>
      </c>
    </row>
    <row r="888" spans="1:29" customFormat="1" hidden="1">
      <c r="A888" t="s">
        <v>133</v>
      </c>
      <c r="B888" t="s">
        <v>141</v>
      </c>
      <c r="C888" t="s">
        <v>1213</v>
      </c>
      <c r="D888" t="s">
        <v>1212</v>
      </c>
      <c r="E888">
        <v>31.411059999999999</v>
      </c>
      <c r="F888">
        <v>28.544740000000001</v>
      </c>
      <c r="G888">
        <v>27.459309999999999</v>
      </c>
      <c r="H888">
        <v>27.619340000000001</v>
      </c>
      <c r="I888">
        <v>29.837199999999999</v>
      </c>
      <c r="J888">
        <v>33.016959999999997</v>
      </c>
      <c r="K888">
        <v>34.702280000000002</v>
      </c>
      <c r="L888">
        <v>37.66807</v>
      </c>
      <c r="M888">
        <v>39.238300000000002</v>
      </c>
      <c r="N888">
        <v>40.07197</v>
      </c>
      <c r="O888">
        <v>40.50855</v>
      </c>
      <c r="P888">
        <v>41.998849999999997</v>
      </c>
      <c r="Q888">
        <v>44.993870000000001</v>
      </c>
      <c r="R888">
        <v>49.230930000000001</v>
      </c>
      <c r="S888">
        <v>53.962809999999998</v>
      </c>
      <c r="T888">
        <v>59.401009999999999</v>
      </c>
      <c r="U888">
        <v>65.214759999999998</v>
      </c>
      <c r="V888">
        <v>67.543239999999997</v>
      </c>
      <c r="W888">
        <v>67.757090000000005</v>
      </c>
      <c r="X888">
        <v>68.846209999999999</v>
      </c>
      <c r="Y888">
        <v>70.753119999999996</v>
      </c>
      <c r="Z888">
        <v>73.974149999999995</v>
      </c>
      <c r="AA888">
        <v>78.256519999999995</v>
      </c>
      <c r="AB888">
        <v>81.748519999999999</v>
      </c>
      <c r="AC888">
        <v>81.354479999999995</v>
      </c>
    </row>
    <row r="889" spans="1:29" customFormat="1" hidden="1">
      <c r="A889" t="s">
        <v>133</v>
      </c>
      <c r="B889" t="s">
        <v>141</v>
      </c>
      <c r="C889" t="s">
        <v>1211</v>
      </c>
      <c r="D889" t="s">
        <v>1210</v>
      </c>
      <c r="K889">
        <v>35.707509999999999</v>
      </c>
      <c r="L889">
        <v>38.776159999999997</v>
      </c>
      <c r="M889">
        <v>41.564320000000002</v>
      </c>
      <c r="N889">
        <v>39.051810000000003</v>
      </c>
      <c r="O889">
        <v>40.049950000000003</v>
      </c>
      <c r="P889">
        <v>42.420520000000003</v>
      </c>
      <c r="Q889">
        <v>45.05189</v>
      </c>
      <c r="R889">
        <v>48.288580000000003</v>
      </c>
      <c r="S889">
        <v>53.77093</v>
      </c>
      <c r="T889">
        <v>57.215200000000003</v>
      </c>
      <c r="U889">
        <v>58.413069999999998</v>
      </c>
      <c r="V889">
        <v>61.110999999999997</v>
      </c>
      <c r="W889">
        <v>67.984260000000006</v>
      </c>
      <c r="X889">
        <v>67.803579999999997</v>
      </c>
      <c r="Y889">
        <v>69.364249999999998</v>
      </c>
      <c r="Z889">
        <v>71.031880000000001</v>
      </c>
      <c r="AA889">
        <v>76.155699999999996</v>
      </c>
      <c r="AB889">
        <v>78.490660000000005</v>
      </c>
      <c r="AC889">
        <v>79.857330000000005</v>
      </c>
    </row>
    <row r="890" spans="1:29" customFormat="1" hidden="1">
      <c r="A890" t="s">
        <v>133</v>
      </c>
      <c r="B890" t="s">
        <v>141</v>
      </c>
      <c r="C890" t="s">
        <v>1209</v>
      </c>
      <c r="D890" t="s">
        <v>1208</v>
      </c>
      <c r="K890">
        <v>33.739199999999997</v>
      </c>
      <c r="L890">
        <v>36.608460000000001</v>
      </c>
      <c r="M890">
        <v>37.019210000000001</v>
      </c>
      <c r="N890">
        <v>41.043010000000002</v>
      </c>
      <c r="O890">
        <v>40.944650000000003</v>
      </c>
      <c r="P890">
        <v>41.598190000000002</v>
      </c>
      <c r="Q890">
        <v>44.938809999999997</v>
      </c>
      <c r="R890">
        <v>50.124429999999997</v>
      </c>
      <c r="S890">
        <v>54.144590000000001</v>
      </c>
      <c r="T890">
        <v>61.470120000000001</v>
      </c>
      <c r="U890">
        <v>71.641440000000003</v>
      </c>
      <c r="V890">
        <v>73.613410000000002</v>
      </c>
      <c r="W890">
        <v>67.543019999999999</v>
      </c>
      <c r="X890">
        <v>69.826440000000005</v>
      </c>
      <c r="Y890">
        <v>72.051320000000004</v>
      </c>
      <c r="Z890">
        <v>76.70796</v>
      </c>
      <c r="AA890">
        <v>80.1922</v>
      </c>
      <c r="AB890">
        <v>84.723429999999993</v>
      </c>
      <c r="AC890">
        <v>82.710620000000006</v>
      </c>
    </row>
    <row r="891" spans="1:29" customFormat="1" hidden="1">
      <c r="A891" t="s">
        <v>133</v>
      </c>
      <c r="B891" t="s">
        <v>141</v>
      </c>
      <c r="C891" t="s">
        <v>1207</v>
      </c>
      <c r="D891" t="s">
        <v>1206</v>
      </c>
      <c r="N891">
        <v>43.561459999999997</v>
      </c>
      <c r="O891">
        <v>50.526319999999998</v>
      </c>
      <c r="P891">
        <v>56.249429999999997</v>
      </c>
      <c r="AC891">
        <v>97.914630000000002</v>
      </c>
    </row>
    <row r="892" spans="1:29" customFormat="1" hidden="1">
      <c r="A892" t="s">
        <v>133</v>
      </c>
      <c r="B892" t="s">
        <v>141</v>
      </c>
      <c r="C892" t="s">
        <v>1205</v>
      </c>
      <c r="D892" t="s">
        <v>1204</v>
      </c>
      <c r="AC892">
        <v>85.2898</v>
      </c>
    </row>
    <row r="893" spans="1:29" customFormat="1" hidden="1">
      <c r="A893" t="s">
        <v>133</v>
      </c>
      <c r="B893" t="s">
        <v>141</v>
      </c>
      <c r="C893" t="s">
        <v>1203</v>
      </c>
      <c r="D893" t="s">
        <v>1202</v>
      </c>
      <c r="N893">
        <v>43.561459999999997</v>
      </c>
      <c r="O893">
        <v>50.526319999999998</v>
      </c>
      <c r="P893">
        <v>56.249429999999997</v>
      </c>
      <c r="Z893">
        <v>98.505480000000006</v>
      </c>
      <c r="AB893">
        <v>97.098990000000001</v>
      </c>
      <c r="AC893">
        <v>97.746700000000004</v>
      </c>
    </row>
    <row r="894" spans="1:29" customFormat="1" hidden="1">
      <c r="A894" t="s">
        <v>133</v>
      </c>
      <c r="B894" t="s">
        <v>141</v>
      </c>
      <c r="C894" t="s">
        <v>1201</v>
      </c>
      <c r="D894" t="s">
        <v>1200</v>
      </c>
      <c r="E894">
        <v>6</v>
      </c>
      <c r="F894">
        <v>6</v>
      </c>
      <c r="G894">
        <v>6</v>
      </c>
      <c r="H894">
        <v>6</v>
      </c>
      <c r="I894">
        <v>6</v>
      </c>
      <c r="J894">
        <v>6</v>
      </c>
      <c r="K894">
        <v>6</v>
      </c>
      <c r="L894">
        <v>6</v>
      </c>
      <c r="M894">
        <v>6</v>
      </c>
      <c r="N894">
        <v>6</v>
      </c>
      <c r="O894">
        <v>6</v>
      </c>
      <c r="P894">
        <v>6</v>
      </c>
      <c r="Q894">
        <v>6</v>
      </c>
      <c r="R894">
        <v>6</v>
      </c>
      <c r="S894">
        <v>6</v>
      </c>
      <c r="T894">
        <v>6</v>
      </c>
      <c r="U894">
        <v>6</v>
      </c>
      <c r="V894">
        <v>6</v>
      </c>
      <c r="W894">
        <v>6</v>
      </c>
      <c r="X894">
        <v>6</v>
      </c>
      <c r="Y894">
        <v>6</v>
      </c>
      <c r="Z894">
        <v>6</v>
      </c>
      <c r="AA894">
        <v>6</v>
      </c>
      <c r="AB894">
        <v>6</v>
      </c>
      <c r="AC894">
        <v>6</v>
      </c>
    </row>
    <row r="895" spans="1:29" customFormat="1" hidden="1">
      <c r="A895" t="s">
        <v>133</v>
      </c>
      <c r="B895" t="s">
        <v>141</v>
      </c>
      <c r="C895" t="s">
        <v>1199</v>
      </c>
      <c r="D895" t="s">
        <v>1198</v>
      </c>
      <c r="N895">
        <v>96.24624</v>
      </c>
      <c r="O895">
        <v>96.632549999999995</v>
      </c>
      <c r="P895">
        <v>101.94611</v>
      </c>
      <c r="Q895">
        <v>99.024829999999994</v>
      </c>
      <c r="R895">
        <v>97.559799999999996</v>
      </c>
      <c r="AB895">
        <v>99.279079999999993</v>
      </c>
      <c r="AC895">
        <v>108.25946999999999</v>
      </c>
    </row>
    <row r="896" spans="1:29" customFormat="1" hidden="1">
      <c r="A896" t="s">
        <v>133</v>
      </c>
      <c r="B896" t="s">
        <v>141</v>
      </c>
      <c r="C896" t="s">
        <v>1197</v>
      </c>
      <c r="D896" t="s">
        <v>1196</v>
      </c>
      <c r="N896">
        <v>101.63674</v>
      </c>
      <c r="O896">
        <v>101.31896999999999</v>
      </c>
      <c r="P896">
        <v>106.82082</v>
      </c>
      <c r="Q896">
        <v>103.83074999999999</v>
      </c>
      <c r="R896">
        <v>102.81616</v>
      </c>
      <c r="AB896">
        <v>99.203029999999998</v>
      </c>
      <c r="AC896">
        <v>104.27835</v>
      </c>
    </row>
    <row r="897" spans="1:29" customFormat="1" hidden="1">
      <c r="A897" t="s">
        <v>133</v>
      </c>
      <c r="B897" t="s">
        <v>141</v>
      </c>
      <c r="C897" t="s">
        <v>1195</v>
      </c>
      <c r="D897" t="s">
        <v>1194</v>
      </c>
      <c r="N897">
        <v>98.990009999999998</v>
      </c>
      <c r="O897">
        <v>99.019549999999995</v>
      </c>
      <c r="P897">
        <v>104.43159</v>
      </c>
      <c r="Q897">
        <v>101.47795000000001</v>
      </c>
      <c r="R897">
        <v>100.24547</v>
      </c>
      <c r="T897">
        <v>93.225949999999997</v>
      </c>
      <c r="U897">
        <v>96.922179999999997</v>
      </c>
      <c r="Z897">
        <v>102.65807</v>
      </c>
      <c r="AA897">
        <v>101.97412</v>
      </c>
      <c r="AB897">
        <v>99.23997</v>
      </c>
      <c r="AC897">
        <v>106.21147000000001</v>
      </c>
    </row>
    <row r="898" spans="1:29" customFormat="1" hidden="1">
      <c r="A898" t="s">
        <v>133</v>
      </c>
      <c r="B898" t="s">
        <v>141</v>
      </c>
      <c r="C898" t="s">
        <v>1193</v>
      </c>
      <c r="D898" t="s">
        <v>1192</v>
      </c>
      <c r="E898">
        <v>5</v>
      </c>
      <c r="F898">
        <v>5</v>
      </c>
      <c r="G898">
        <v>5</v>
      </c>
      <c r="H898">
        <v>5</v>
      </c>
      <c r="I898">
        <v>5</v>
      </c>
      <c r="J898">
        <v>5</v>
      </c>
      <c r="K898">
        <v>5</v>
      </c>
      <c r="L898">
        <v>5</v>
      </c>
      <c r="M898">
        <v>5</v>
      </c>
      <c r="N898">
        <v>5</v>
      </c>
      <c r="O898">
        <v>5</v>
      </c>
      <c r="P898">
        <v>5</v>
      </c>
      <c r="Q898">
        <v>5</v>
      </c>
      <c r="R898">
        <v>5</v>
      </c>
      <c r="S898">
        <v>5</v>
      </c>
      <c r="T898">
        <v>5</v>
      </c>
      <c r="U898">
        <v>5</v>
      </c>
      <c r="V898">
        <v>5</v>
      </c>
      <c r="W898">
        <v>5</v>
      </c>
      <c r="X898">
        <v>5</v>
      </c>
      <c r="Y898">
        <v>5</v>
      </c>
      <c r="Z898">
        <v>5</v>
      </c>
      <c r="AA898">
        <v>5</v>
      </c>
      <c r="AB898">
        <v>5</v>
      </c>
      <c r="AC898">
        <v>5</v>
      </c>
    </row>
    <row r="899" spans="1:29" customFormat="1" hidden="1">
      <c r="A899" t="s">
        <v>133</v>
      </c>
      <c r="B899" t="s">
        <v>141</v>
      </c>
      <c r="C899" t="s">
        <v>1191</v>
      </c>
      <c r="D899" t="s">
        <v>1190</v>
      </c>
      <c r="E899">
        <v>8583052</v>
      </c>
      <c r="F899">
        <v>8862292</v>
      </c>
      <c r="G899">
        <v>9090800</v>
      </c>
      <c r="H899">
        <v>9527200</v>
      </c>
      <c r="I899">
        <v>9782900</v>
      </c>
      <c r="J899">
        <v>10047564</v>
      </c>
      <c r="K899">
        <v>10228800</v>
      </c>
      <c r="L899">
        <v>10431300</v>
      </c>
      <c r="M899">
        <v>10435508</v>
      </c>
      <c r="N899">
        <v>10250214</v>
      </c>
      <c r="O899">
        <v>10063025</v>
      </c>
      <c r="P899">
        <v>9751434</v>
      </c>
      <c r="Q899">
        <v>9336913</v>
      </c>
      <c r="R899">
        <v>8841004</v>
      </c>
      <c r="S899">
        <v>8350191</v>
      </c>
      <c r="T899">
        <v>7773484</v>
      </c>
      <c r="U899">
        <v>7317813</v>
      </c>
      <c r="V899">
        <v>7041312</v>
      </c>
      <c r="W899">
        <v>6871795</v>
      </c>
      <c r="X899">
        <v>6745016</v>
      </c>
      <c r="Y899">
        <v>6922624</v>
      </c>
      <c r="Z899">
        <v>7048493</v>
      </c>
      <c r="AA899">
        <v>7100950</v>
      </c>
      <c r="AB899">
        <v>7202767</v>
      </c>
      <c r="AC899">
        <v>7434848</v>
      </c>
    </row>
    <row r="900" spans="1:29" customFormat="1" hidden="1">
      <c r="A900" t="s">
        <v>133</v>
      </c>
      <c r="B900" t="s">
        <v>141</v>
      </c>
      <c r="C900" t="s">
        <v>1189</v>
      </c>
      <c r="D900" t="s">
        <v>1188</v>
      </c>
      <c r="F900">
        <v>48.848489999999998</v>
      </c>
      <c r="J900">
        <v>48.715209999999999</v>
      </c>
      <c r="M900">
        <v>47.736800000000002</v>
      </c>
      <c r="N900">
        <v>47.238439999999997</v>
      </c>
      <c r="O900">
        <v>47.708179999999999</v>
      </c>
      <c r="P900">
        <v>47.653619999999997</v>
      </c>
      <c r="Q900">
        <v>47.516489999999997</v>
      </c>
      <c r="R900">
        <v>47.492669999999997</v>
      </c>
      <c r="S900">
        <v>47.321539999999999</v>
      </c>
      <c r="T900">
        <v>47.476309999999998</v>
      </c>
      <c r="U900">
        <v>47.905380000000001</v>
      </c>
      <c r="V900">
        <v>47.800379999999997</v>
      </c>
      <c r="X900">
        <v>47.932409999999997</v>
      </c>
      <c r="Y900">
        <v>47.263260000000002</v>
      </c>
      <c r="Z900">
        <v>47.347230000000003</v>
      </c>
      <c r="AA900">
        <v>48.552010000000003</v>
      </c>
      <c r="AB900">
        <v>47.736350000000002</v>
      </c>
      <c r="AC900">
        <v>47.925649999999997</v>
      </c>
    </row>
    <row r="901" spans="1:29" customFormat="1" hidden="1">
      <c r="A901" t="s">
        <v>133</v>
      </c>
      <c r="B901" t="s">
        <v>141</v>
      </c>
      <c r="C901" t="s">
        <v>1187</v>
      </c>
      <c r="D901" t="s">
        <v>1186</v>
      </c>
      <c r="E901">
        <v>34.188339999999997</v>
      </c>
      <c r="F901">
        <v>35.110280000000003</v>
      </c>
      <c r="G901">
        <v>35.099609999999998</v>
      </c>
      <c r="H901">
        <v>35.575800000000001</v>
      </c>
      <c r="I901">
        <v>35.190289999999997</v>
      </c>
      <c r="J901">
        <v>34.866430000000001</v>
      </c>
      <c r="K901">
        <v>34.226520000000001</v>
      </c>
      <c r="L901">
        <v>33.487319999999997</v>
      </c>
      <c r="M901">
        <v>32.154269999999997</v>
      </c>
      <c r="N901">
        <v>30.434850000000001</v>
      </c>
      <c r="O901">
        <v>29.521509999999999</v>
      </c>
      <c r="P901">
        <v>28.03482</v>
      </c>
      <c r="Q901">
        <v>26.329049999999999</v>
      </c>
      <c r="R901">
        <v>24.65381</v>
      </c>
      <c r="S901">
        <v>23.02694</v>
      </c>
      <c r="T901">
        <v>21.55565</v>
      </c>
      <c r="U901">
        <v>20.694700000000001</v>
      </c>
      <c r="V901">
        <v>20.436430000000001</v>
      </c>
      <c r="W901">
        <v>19.926739999999999</v>
      </c>
      <c r="X901">
        <v>19.522200000000002</v>
      </c>
      <c r="Y901">
        <v>19.90175</v>
      </c>
      <c r="Z901">
        <v>19.631550000000001</v>
      </c>
      <c r="AA901">
        <v>19.39912</v>
      </c>
      <c r="AB901">
        <v>18.883489999999998</v>
      </c>
      <c r="AC901">
        <v>19.213830000000002</v>
      </c>
    </row>
    <row r="902" spans="1:29" customFormat="1" hidden="1">
      <c r="A902" t="s">
        <v>133</v>
      </c>
      <c r="B902" t="s">
        <v>141</v>
      </c>
      <c r="C902" t="s">
        <v>1185</v>
      </c>
      <c r="D902" t="s">
        <v>1184</v>
      </c>
      <c r="E902">
        <v>104.56117999999999</v>
      </c>
      <c r="F902">
        <v>106.04689</v>
      </c>
      <c r="G902">
        <v>106.94259</v>
      </c>
      <c r="H902">
        <v>110.28565</v>
      </c>
      <c r="I902">
        <v>111.56156</v>
      </c>
      <c r="J902">
        <v>113.01652</v>
      </c>
      <c r="K902">
        <v>113.6806</v>
      </c>
      <c r="L902">
        <v>114.87502000000001</v>
      </c>
      <c r="M902">
        <v>113.92607</v>
      </c>
      <c r="N902">
        <v>111.10572999999999</v>
      </c>
      <c r="O902">
        <v>108.74083</v>
      </c>
      <c r="P902">
        <v>105.80822000000001</v>
      </c>
      <c r="Q902">
        <v>102.38373</v>
      </c>
      <c r="R902">
        <v>99.576449999999994</v>
      </c>
      <c r="S902">
        <v>98.333640000000003</v>
      </c>
      <c r="T902">
        <v>97.161429999999996</v>
      </c>
      <c r="U902">
        <v>97.58717</v>
      </c>
      <c r="V902">
        <v>99.253590000000003</v>
      </c>
      <c r="W902">
        <v>101.11715</v>
      </c>
      <c r="X902">
        <v>101.75989</v>
      </c>
      <c r="Y902">
        <v>105.08772999999999</v>
      </c>
      <c r="Z902">
        <v>106.50327</v>
      </c>
      <c r="AA902">
        <v>106.95863</v>
      </c>
      <c r="AB902">
        <v>107.51779000000001</v>
      </c>
      <c r="AC902">
        <v>109.35469000000001</v>
      </c>
    </row>
    <row r="903" spans="1:29" customFormat="1" hidden="1">
      <c r="A903" t="s">
        <v>133</v>
      </c>
      <c r="B903" t="s">
        <v>141</v>
      </c>
      <c r="C903" t="s">
        <v>1183</v>
      </c>
      <c r="D903" t="s">
        <v>1182</v>
      </c>
      <c r="F903">
        <v>105.44703</v>
      </c>
      <c r="J903">
        <v>112.18209</v>
      </c>
      <c r="M903">
        <v>110.90195</v>
      </c>
      <c r="N903">
        <v>107.11333</v>
      </c>
      <c r="O903">
        <v>105.97795000000001</v>
      </c>
      <c r="P903">
        <v>103.09717000000001</v>
      </c>
      <c r="Q903">
        <v>99.572829999999996</v>
      </c>
      <c r="R903">
        <v>96.870289999999997</v>
      </c>
      <c r="S903">
        <v>95.378299999999996</v>
      </c>
      <c r="T903">
        <v>94.607990000000001</v>
      </c>
      <c r="U903">
        <v>95.947180000000003</v>
      </c>
      <c r="V903">
        <v>97.483249999999998</v>
      </c>
      <c r="X903">
        <v>100.42044</v>
      </c>
      <c r="Y903">
        <v>102.31516999999999</v>
      </c>
      <c r="Z903">
        <v>103.93777</v>
      </c>
      <c r="AA903">
        <v>107.12396</v>
      </c>
      <c r="AB903">
        <v>106.06444999999999</v>
      </c>
      <c r="AC903">
        <v>108.61835000000001</v>
      </c>
    </row>
    <row r="904" spans="1:29" customFormat="1" hidden="1">
      <c r="A904" t="s">
        <v>133</v>
      </c>
      <c r="B904" t="s">
        <v>141</v>
      </c>
      <c r="C904" t="s">
        <v>1181</v>
      </c>
      <c r="D904" t="s">
        <v>1180</v>
      </c>
      <c r="F904">
        <v>106.62615</v>
      </c>
      <c r="J904">
        <v>113.82071000000001</v>
      </c>
      <c r="M904">
        <v>116.83607000000001</v>
      </c>
      <c r="N904">
        <v>114.94144</v>
      </c>
      <c r="O904">
        <v>111.39024999999999</v>
      </c>
      <c r="P904">
        <v>108.40326</v>
      </c>
      <c r="Q904">
        <v>105.06908</v>
      </c>
      <c r="R904">
        <v>102.15778</v>
      </c>
      <c r="S904">
        <v>101.14908</v>
      </c>
      <c r="T904">
        <v>99.591070000000002</v>
      </c>
      <c r="U904">
        <v>99.14555</v>
      </c>
      <c r="V904">
        <v>100.93209</v>
      </c>
      <c r="X904">
        <v>103.02495</v>
      </c>
      <c r="Y904">
        <v>107.7034</v>
      </c>
      <c r="Z904">
        <v>108.92086999999999</v>
      </c>
      <c r="AA904">
        <v>106.80306</v>
      </c>
      <c r="AB904">
        <v>108.88047</v>
      </c>
      <c r="AC904">
        <v>110.04124</v>
      </c>
    </row>
    <row r="905" spans="1:29" customFormat="1" hidden="1">
      <c r="A905" t="s">
        <v>133</v>
      </c>
      <c r="B905" t="s">
        <v>141</v>
      </c>
      <c r="C905" t="s">
        <v>1179</v>
      </c>
      <c r="D905" t="s">
        <v>1178</v>
      </c>
      <c r="N905">
        <v>106.00485999999999</v>
      </c>
      <c r="O905">
        <v>106.64731</v>
      </c>
      <c r="P905">
        <v>98.123410000000007</v>
      </c>
      <c r="Q905">
        <v>97.821770000000001</v>
      </c>
      <c r="R905">
        <v>98.100229999999996</v>
      </c>
      <c r="S905">
        <v>100.20152</v>
      </c>
      <c r="AB905">
        <v>106.60115</v>
      </c>
      <c r="AC905">
        <v>107.67273</v>
      </c>
    </row>
    <row r="906" spans="1:29" customFormat="1" hidden="1">
      <c r="A906" t="s">
        <v>133</v>
      </c>
      <c r="B906" t="s">
        <v>141</v>
      </c>
      <c r="C906" t="s">
        <v>1177</v>
      </c>
      <c r="D906" t="s">
        <v>1176</v>
      </c>
      <c r="N906">
        <v>112.93274</v>
      </c>
      <c r="O906">
        <v>109.28247</v>
      </c>
      <c r="P906">
        <v>101.94861</v>
      </c>
      <c r="Q906">
        <v>101.88328</v>
      </c>
      <c r="R906">
        <v>102.15300999999999</v>
      </c>
      <c r="S906">
        <v>104.26667</v>
      </c>
      <c r="AB906">
        <v>109.8676</v>
      </c>
      <c r="AC906">
        <v>111.4781</v>
      </c>
    </row>
    <row r="907" spans="1:29" customFormat="1" hidden="1">
      <c r="A907" t="s">
        <v>133</v>
      </c>
      <c r="B907" t="s">
        <v>141</v>
      </c>
      <c r="C907" t="s">
        <v>1175</v>
      </c>
      <c r="D907" t="s">
        <v>1174</v>
      </c>
      <c r="N907">
        <v>109.54549</v>
      </c>
      <c r="O907">
        <v>107.99541000000001</v>
      </c>
      <c r="P907">
        <v>100.08172</v>
      </c>
      <c r="Q907">
        <v>99.902709999999999</v>
      </c>
      <c r="R907">
        <v>100.17787</v>
      </c>
      <c r="S907">
        <v>102.28648</v>
      </c>
      <c r="T907">
        <v>94.816389999999998</v>
      </c>
      <c r="U907">
        <v>100.46237000000001</v>
      </c>
      <c r="Z907">
        <v>107.97790999999999</v>
      </c>
      <c r="AA907">
        <v>107.31272</v>
      </c>
      <c r="AB907">
        <v>108.29559</v>
      </c>
      <c r="AC907">
        <v>109.6545</v>
      </c>
    </row>
    <row r="908" spans="1:29" customFormat="1" hidden="1">
      <c r="A908" t="s">
        <v>133</v>
      </c>
      <c r="B908" t="s">
        <v>141</v>
      </c>
      <c r="C908" t="s">
        <v>1173</v>
      </c>
      <c r="D908" t="s">
        <v>1172</v>
      </c>
      <c r="M908">
        <v>98.963409999999996</v>
      </c>
      <c r="N908">
        <v>98.194050000000004</v>
      </c>
      <c r="O908">
        <v>97.226730000000003</v>
      </c>
      <c r="P908">
        <v>95.530280000000005</v>
      </c>
      <c r="Q908">
        <v>92.927189999999996</v>
      </c>
      <c r="T908">
        <v>90.181820000000002</v>
      </c>
      <c r="U908">
        <v>91.28613</v>
      </c>
      <c r="W908">
        <v>96.902720000000002</v>
      </c>
      <c r="X908">
        <v>98.073189999999997</v>
      </c>
      <c r="Y908">
        <v>98.014750000000006</v>
      </c>
      <c r="Z908">
        <v>99.324740000000006</v>
      </c>
      <c r="AA908">
        <v>98.05641</v>
      </c>
      <c r="AB908">
        <v>97.965109999999996</v>
      </c>
    </row>
    <row r="909" spans="1:29" customFormat="1" hidden="1">
      <c r="A909" t="s">
        <v>133</v>
      </c>
      <c r="B909" t="s">
        <v>141</v>
      </c>
      <c r="C909" t="s">
        <v>1171</v>
      </c>
      <c r="D909" t="s">
        <v>1170</v>
      </c>
    </row>
    <row r="910" spans="1:29" customFormat="1" hidden="1">
      <c r="A910" t="s">
        <v>133</v>
      </c>
      <c r="B910" t="s">
        <v>141</v>
      </c>
      <c r="C910" t="s">
        <v>1169</v>
      </c>
      <c r="D910" t="s">
        <v>1168</v>
      </c>
    </row>
    <row r="911" spans="1:29" customFormat="1" hidden="1">
      <c r="A911" t="s">
        <v>133</v>
      </c>
      <c r="B911" t="s">
        <v>141</v>
      </c>
      <c r="C911" t="s">
        <v>1167</v>
      </c>
      <c r="D911" t="s">
        <v>1166</v>
      </c>
    </row>
    <row r="912" spans="1:29" customFormat="1" hidden="1">
      <c r="A912" t="s">
        <v>133</v>
      </c>
      <c r="B912" t="s">
        <v>141</v>
      </c>
      <c r="C912" t="s">
        <v>1165</v>
      </c>
      <c r="D912" t="s">
        <v>1164</v>
      </c>
    </row>
    <row r="913" spans="1:29" customFormat="1" hidden="1">
      <c r="A913" t="s">
        <v>133</v>
      </c>
      <c r="B913" t="s">
        <v>141</v>
      </c>
      <c r="C913" t="s">
        <v>1163</v>
      </c>
      <c r="D913" t="s">
        <v>1162</v>
      </c>
    </row>
    <row r="914" spans="1:29" customFormat="1" hidden="1">
      <c r="A914" t="s">
        <v>133</v>
      </c>
      <c r="B914" t="s">
        <v>141</v>
      </c>
      <c r="C914" t="s">
        <v>1161</v>
      </c>
      <c r="D914" t="s">
        <v>1160</v>
      </c>
      <c r="AC914">
        <v>1.5767899999999999</v>
      </c>
    </row>
    <row r="915" spans="1:29" customFormat="1" hidden="1">
      <c r="A915" t="s">
        <v>133</v>
      </c>
      <c r="B915" t="s">
        <v>141</v>
      </c>
      <c r="C915" t="s">
        <v>1159</v>
      </c>
      <c r="D915" t="s">
        <v>1158</v>
      </c>
      <c r="AC915">
        <v>3.0931299999999999</v>
      </c>
    </row>
    <row r="916" spans="1:29" customFormat="1" hidden="1">
      <c r="A916" t="s">
        <v>133</v>
      </c>
      <c r="B916" t="s">
        <v>141</v>
      </c>
      <c r="C916" t="s">
        <v>1157</v>
      </c>
      <c r="D916" t="s">
        <v>1156</v>
      </c>
      <c r="AA916">
        <v>3.48963</v>
      </c>
      <c r="AB916">
        <v>3.48963</v>
      </c>
      <c r="AC916">
        <v>2.3664100000000001</v>
      </c>
    </row>
    <row r="917" spans="1:29" customFormat="1" hidden="1">
      <c r="A917" t="s">
        <v>133</v>
      </c>
      <c r="B917" t="s">
        <v>141</v>
      </c>
      <c r="C917" t="s">
        <v>1155</v>
      </c>
      <c r="D917" t="s">
        <v>1154</v>
      </c>
      <c r="J917">
        <v>0.22822000000000001</v>
      </c>
      <c r="N917">
        <v>0.30904999999999999</v>
      </c>
      <c r="O917">
        <v>0.30403000000000002</v>
      </c>
      <c r="P917">
        <v>0.28190999999999999</v>
      </c>
      <c r="Q917">
        <v>0.33911000000000002</v>
      </c>
      <c r="R917">
        <v>0.33804000000000001</v>
      </c>
      <c r="S917">
        <v>0.35277999999999998</v>
      </c>
      <c r="T917">
        <v>0.36970999999999998</v>
      </c>
      <c r="U917">
        <v>0.45672000000000001</v>
      </c>
      <c r="V917">
        <v>0.53466000000000002</v>
      </c>
      <c r="W917">
        <v>0.57593000000000005</v>
      </c>
      <c r="X917">
        <v>0.59899000000000002</v>
      </c>
      <c r="Y917">
        <v>0.58328000000000002</v>
      </c>
      <c r="Z917">
        <v>0.52607000000000004</v>
      </c>
      <c r="AA917">
        <v>0.55369000000000002</v>
      </c>
      <c r="AB917">
        <v>0.53417000000000003</v>
      </c>
      <c r="AC917">
        <v>0.59545000000000003</v>
      </c>
    </row>
    <row r="918" spans="1:29" customFormat="1" hidden="1">
      <c r="A918" t="s">
        <v>133</v>
      </c>
      <c r="B918" t="s">
        <v>141</v>
      </c>
      <c r="C918" t="s">
        <v>1153</v>
      </c>
      <c r="D918" t="s">
        <v>1152</v>
      </c>
      <c r="N918">
        <v>86.160629999999998</v>
      </c>
      <c r="O918">
        <v>85.366100000000003</v>
      </c>
      <c r="P918">
        <v>87.908519999999996</v>
      </c>
      <c r="Q918">
        <v>84.622500000000002</v>
      </c>
      <c r="AA918">
        <v>94.524349999999998</v>
      </c>
      <c r="AB918">
        <v>96.411060000000006</v>
      </c>
    </row>
    <row r="919" spans="1:29" customFormat="1" hidden="1">
      <c r="A919" t="s">
        <v>133</v>
      </c>
      <c r="B919" t="s">
        <v>141</v>
      </c>
      <c r="C919" t="s">
        <v>1151</v>
      </c>
      <c r="D919" t="s">
        <v>1150</v>
      </c>
      <c r="N919">
        <v>79.89479</v>
      </c>
      <c r="O919">
        <v>86.092160000000007</v>
      </c>
      <c r="P919">
        <v>87.837850000000003</v>
      </c>
      <c r="Q919">
        <v>85.669169999999994</v>
      </c>
      <c r="AA919">
        <v>94.484170000000006</v>
      </c>
      <c r="AB919">
        <v>83.675399999999996</v>
      </c>
    </row>
    <row r="920" spans="1:29" customFormat="1" hidden="1">
      <c r="A920" t="s">
        <v>133</v>
      </c>
      <c r="B920" t="s">
        <v>141</v>
      </c>
      <c r="C920" t="s">
        <v>1149</v>
      </c>
      <c r="D920" t="s">
        <v>1148</v>
      </c>
      <c r="N920">
        <v>82.819469999999995</v>
      </c>
      <c r="O920">
        <v>85.742140000000006</v>
      </c>
      <c r="P920">
        <v>87.872919999999993</v>
      </c>
      <c r="Q920">
        <v>85.165310000000005</v>
      </c>
      <c r="T920">
        <v>92.120810000000006</v>
      </c>
      <c r="Y920">
        <v>93.775319999999994</v>
      </c>
      <c r="Z920">
        <v>97.474710000000002</v>
      </c>
      <c r="AA920">
        <v>94.497829999999993</v>
      </c>
      <c r="AB920">
        <v>89.598839999999996</v>
      </c>
    </row>
    <row r="921" spans="1:29" customFormat="1" hidden="1">
      <c r="A921" t="s">
        <v>133</v>
      </c>
      <c r="B921" t="s">
        <v>141</v>
      </c>
      <c r="C921" t="s">
        <v>1147</v>
      </c>
      <c r="D921" t="s">
        <v>1146</v>
      </c>
      <c r="N921">
        <v>86.160629999999998</v>
      </c>
      <c r="O921">
        <v>85.366100000000003</v>
      </c>
      <c r="P921">
        <v>87.908519999999996</v>
      </c>
      <c r="Q921">
        <v>84.622500000000002</v>
      </c>
      <c r="AA921">
        <v>94.524349999999998</v>
      </c>
      <c r="AB921">
        <v>96.411060000000006</v>
      </c>
    </row>
    <row r="922" spans="1:29" customFormat="1" hidden="1">
      <c r="A922" t="s">
        <v>133</v>
      </c>
      <c r="B922" t="s">
        <v>141</v>
      </c>
      <c r="C922" t="s">
        <v>1145</v>
      </c>
      <c r="D922" t="s">
        <v>1144</v>
      </c>
      <c r="N922">
        <v>79.89479</v>
      </c>
      <c r="O922">
        <v>86.092160000000007</v>
      </c>
      <c r="P922">
        <v>87.837850000000003</v>
      </c>
      <c r="Q922">
        <v>85.669169999999994</v>
      </c>
      <c r="AA922">
        <v>94.484170000000006</v>
      </c>
      <c r="AB922">
        <v>83.675399999999996</v>
      </c>
    </row>
    <row r="923" spans="1:29" customFormat="1" hidden="1">
      <c r="A923" t="s">
        <v>133</v>
      </c>
      <c r="B923" t="s">
        <v>141</v>
      </c>
      <c r="C923" t="s">
        <v>1143</v>
      </c>
      <c r="D923" t="s">
        <v>1142</v>
      </c>
      <c r="N923">
        <v>82.819469999999995</v>
      </c>
      <c r="O923">
        <v>85.742140000000006</v>
      </c>
      <c r="P923">
        <v>87.872919999999993</v>
      </c>
      <c r="Q923">
        <v>85.165310000000005</v>
      </c>
      <c r="T923">
        <v>92.120810000000006</v>
      </c>
      <c r="Y923">
        <v>93.775319999999994</v>
      </c>
      <c r="Z923">
        <v>97.474710000000002</v>
      </c>
      <c r="AA923">
        <v>94.497829999999993</v>
      </c>
      <c r="AB923">
        <v>89.598839999999996</v>
      </c>
    </row>
    <row r="924" spans="1:29" customFormat="1" hidden="1">
      <c r="A924" t="s">
        <v>133</v>
      </c>
      <c r="B924" t="s">
        <v>141</v>
      </c>
      <c r="C924" t="s">
        <v>1141</v>
      </c>
      <c r="D924" t="s">
        <v>1140</v>
      </c>
      <c r="N924">
        <v>3.2331599999999998</v>
      </c>
      <c r="O924">
        <v>2.8251499999999998</v>
      </c>
      <c r="P924">
        <v>2.4157999999999999</v>
      </c>
      <c r="Q924">
        <v>1.9183300000000001</v>
      </c>
      <c r="R924">
        <v>1.91832</v>
      </c>
      <c r="AB924">
        <v>0.71279000000000003</v>
      </c>
      <c r="AC924">
        <v>0.68691000000000002</v>
      </c>
    </row>
    <row r="925" spans="1:29" customFormat="1" hidden="1">
      <c r="A925" t="s">
        <v>133</v>
      </c>
      <c r="B925" t="s">
        <v>141</v>
      </c>
      <c r="C925" t="s">
        <v>1139</v>
      </c>
      <c r="D925" t="s">
        <v>1138</v>
      </c>
      <c r="N925">
        <v>4.2280600000000002</v>
      </c>
      <c r="O925">
        <v>3.7970299999999999</v>
      </c>
      <c r="P925">
        <v>3.3042699999999998</v>
      </c>
      <c r="Q925">
        <v>2.8271299999999999</v>
      </c>
      <c r="R925">
        <v>2.8267099999999998</v>
      </c>
      <c r="AB925">
        <v>1.3144899999999999</v>
      </c>
      <c r="AC925">
        <v>1.27721</v>
      </c>
    </row>
    <row r="926" spans="1:29" customFormat="1" hidden="1">
      <c r="A926" t="s">
        <v>133</v>
      </c>
      <c r="B926" t="s">
        <v>141</v>
      </c>
      <c r="C926" t="s">
        <v>1137</v>
      </c>
      <c r="D926" t="s">
        <v>1136</v>
      </c>
      <c r="N926">
        <v>3.7580900000000002</v>
      </c>
      <c r="O926">
        <v>3.3333599999999999</v>
      </c>
      <c r="P926">
        <v>2.8808799999999999</v>
      </c>
      <c r="Q926">
        <v>2.3953000000000002</v>
      </c>
      <c r="R926">
        <v>2.3952900000000001</v>
      </c>
      <c r="T926">
        <v>1.0064299999999999</v>
      </c>
      <c r="U926">
        <v>1.0268900000000001</v>
      </c>
      <c r="Z926">
        <v>1.5076700000000001</v>
      </c>
      <c r="AA926">
        <v>1.3039000000000001</v>
      </c>
      <c r="AB926">
        <v>1.0272600000000001</v>
      </c>
      <c r="AC926">
        <v>0.99429999999999996</v>
      </c>
    </row>
    <row r="927" spans="1:29" customFormat="1" hidden="1">
      <c r="A927" t="s">
        <v>133</v>
      </c>
      <c r="B927" t="s">
        <v>141</v>
      </c>
      <c r="C927" t="s">
        <v>1135</v>
      </c>
      <c r="D927" t="s">
        <v>1134</v>
      </c>
      <c r="N927">
        <v>78.379769999999994</v>
      </c>
      <c r="O927">
        <v>81.634410000000003</v>
      </c>
      <c r="P927">
        <v>86.219989999999996</v>
      </c>
      <c r="Q927">
        <v>87.012569999999997</v>
      </c>
      <c r="U927">
        <v>96.303359999999998</v>
      </c>
      <c r="V927">
        <v>98.776830000000004</v>
      </c>
      <c r="W927">
        <v>99.893500000000003</v>
      </c>
      <c r="X927">
        <v>99.762789999999995</v>
      </c>
      <c r="Y927">
        <v>98.458539999999999</v>
      </c>
      <c r="Z927">
        <v>99.277349999999998</v>
      </c>
      <c r="AA927">
        <v>99.546869999999998</v>
      </c>
      <c r="AC927">
        <v>100</v>
      </c>
    </row>
    <row r="928" spans="1:29" customFormat="1" hidden="1">
      <c r="A928" t="s">
        <v>133</v>
      </c>
      <c r="B928" t="s">
        <v>141</v>
      </c>
      <c r="C928" t="s">
        <v>1133</v>
      </c>
      <c r="D928" t="s">
        <v>1132</v>
      </c>
      <c r="N928">
        <v>75.148619999999994</v>
      </c>
      <c r="O928">
        <v>74.462289999999996</v>
      </c>
      <c r="P928">
        <v>80.365260000000006</v>
      </c>
      <c r="Q928">
        <v>87.012</v>
      </c>
      <c r="U928">
        <v>93.270979999999994</v>
      </c>
      <c r="V928">
        <v>94.373919999999998</v>
      </c>
      <c r="W928">
        <v>94.307789999999997</v>
      </c>
      <c r="X928">
        <v>99.205280000000002</v>
      </c>
      <c r="Y928">
        <v>97.899330000000006</v>
      </c>
      <c r="Z928">
        <v>99.387649999999994</v>
      </c>
      <c r="AA928">
        <v>99.7303</v>
      </c>
      <c r="AC928">
        <v>100</v>
      </c>
    </row>
    <row r="929" spans="1:29" customFormat="1" hidden="1">
      <c r="A929" t="s">
        <v>133</v>
      </c>
      <c r="B929" t="s">
        <v>141</v>
      </c>
      <c r="C929" t="s">
        <v>1131</v>
      </c>
      <c r="D929" t="s">
        <v>1130</v>
      </c>
      <c r="N929">
        <v>77.653570000000002</v>
      </c>
      <c r="O929">
        <v>80.049639999999997</v>
      </c>
      <c r="P929">
        <v>84.949960000000004</v>
      </c>
      <c r="Q929">
        <v>87.012439999999998</v>
      </c>
      <c r="T929">
        <v>93.370099999999994</v>
      </c>
      <c r="U929">
        <v>95.639520000000005</v>
      </c>
      <c r="V929">
        <v>97.793329999999997</v>
      </c>
      <c r="W929">
        <v>98.62724</v>
      </c>
      <c r="X929">
        <v>99.639949999999999</v>
      </c>
      <c r="Y929">
        <v>98.334869999999995</v>
      </c>
      <c r="Z929">
        <v>99.302580000000006</v>
      </c>
      <c r="AA929">
        <v>99.588300000000004</v>
      </c>
      <c r="AC929">
        <v>100</v>
      </c>
    </row>
    <row r="930" spans="1:29" customFormat="1" hidden="1">
      <c r="A930" t="s">
        <v>133</v>
      </c>
      <c r="B930" t="s">
        <v>141</v>
      </c>
      <c r="C930" t="s">
        <v>1129</v>
      </c>
      <c r="D930" t="s">
        <v>1128</v>
      </c>
      <c r="E930">
        <v>251052</v>
      </c>
      <c r="F930">
        <v>252413</v>
      </c>
      <c r="G930">
        <v>259000</v>
      </c>
      <c r="H930">
        <v>267800</v>
      </c>
      <c r="I930">
        <v>278000</v>
      </c>
      <c r="J930">
        <v>288173</v>
      </c>
      <c r="K930">
        <v>298856</v>
      </c>
      <c r="L930">
        <v>311500</v>
      </c>
      <c r="M930">
        <v>324545</v>
      </c>
      <c r="N930">
        <v>336792</v>
      </c>
      <c r="O930">
        <v>340871</v>
      </c>
      <c r="P930">
        <v>347833</v>
      </c>
      <c r="Q930">
        <v>354624</v>
      </c>
      <c r="R930">
        <v>358606</v>
      </c>
      <c r="S930">
        <v>362627</v>
      </c>
      <c r="T930">
        <v>360624</v>
      </c>
      <c r="U930">
        <v>353608</v>
      </c>
      <c r="V930">
        <v>344547</v>
      </c>
      <c r="W930">
        <v>344853</v>
      </c>
      <c r="X930">
        <v>345505</v>
      </c>
      <c r="Y930">
        <v>347840</v>
      </c>
      <c r="Z930">
        <v>359039</v>
      </c>
      <c r="AA930">
        <v>366045</v>
      </c>
      <c r="AB930">
        <v>381432</v>
      </c>
      <c r="AC930">
        <v>386953</v>
      </c>
    </row>
    <row r="931" spans="1:29" customFormat="1" hidden="1">
      <c r="A931" t="s">
        <v>133</v>
      </c>
      <c r="B931" t="s">
        <v>141</v>
      </c>
      <c r="C931" t="s">
        <v>1127</v>
      </c>
      <c r="D931" t="s">
        <v>1126</v>
      </c>
      <c r="F931">
        <v>74.158619999999999</v>
      </c>
      <c r="J931">
        <v>76.488429999999994</v>
      </c>
      <c r="M931">
        <v>77.400049999999993</v>
      </c>
      <c r="N931">
        <v>77.525000000000006</v>
      </c>
      <c r="O931">
        <v>77.903660000000002</v>
      </c>
      <c r="P931">
        <v>78.307689999999994</v>
      </c>
      <c r="Q931">
        <v>77.832579999999993</v>
      </c>
      <c r="R931">
        <v>77.968299999999999</v>
      </c>
      <c r="S931">
        <v>78.328419999999994</v>
      </c>
      <c r="T931">
        <v>78.029750000000007</v>
      </c>
      <c r="U931">
        <v>78.108239999999995</v>
      </c>
      <c r="V931">
        <v>77.662549999999996</v>
      </c>
      <c r="W931">
        <v>77.330340000000007</v>
      </c>
      <c r="X931">
        <v>77.966449999999995</v>
      </c>
      <c r="Y931">
        <v>77.884079999999997</v>
      </c>
      <c r="Z931">
        <v>77.121430000000004</v>
      </c>
      <c r="AA931">
        <v>77.411519999999996</v>
      </c>
      <c r="AB931">
        <v>76.351219999999998</v>
      </c>
      <c r="AC931">
        <v>74.82123</v>
      </c>
    </row>
    <row r="932" spans="1:29" customFormat="1" hidden="1">
      <c r="A932" t="s">
        <v>133</v>
      </c>
      <c r="B932" t="s">
        <v>141</v>
      </c>
      <c r="C932" t="s">
        <v>1125</v>
      </c>
      <c r="D932" t="s">
        <v>1124</v>
      </c>
      <c r="M932">
        <v>99.129769999999994</v>
      </c>
      <c r="N932">
        <v>98.349239999999995</v>
      </c>
      <c r="O932">
        <v>97.360720000000001</v>
      </c>
      <c r="P932">
        <v>96.067390000000003</v>
      </c>
      <c r="Q932">
        <v>93.063019999999995</v>
      </c>
      <c r="T932">
        <v>90.224339999999998</v>
      </c>
      <c r="U932">
        <v>91.877719999999997</v>
      </c>
      <c r="W932">
        <v>97.274079999999998</v>
      </c>
      <c r="X932">
        <v>98.507570000000001</v>
      </c>
      <c r="Y932">
        <v>98.138810000000007</v>
      </c>
      <c r="Z932">
        <v>99.400880000000001</v>
      </c>
      <c r="AA932">
        <v>98.201560000000001</v>
      </c>
      <c r="AB932">
        <v>98.105530000000002</v>
      </c>
    </row>
    <row r="933" spans="1:29" customFormat="1" hidden="1">
      <c r="A933" t="s">
        <v>133</v>
      </c>
      <c r="B933" t="s">
        <v>141</v>
      </c>
      <c r="C933" t="s">
        <v>1123</v>
      </c>
      <c r="D933" t="s">
        <v>1122</v>
      </c>
    </row>
    <row r="934" spans="1:29" customFormat="1" hidden="1">
      <c r="A934" t="s">
        <v>133</v>
      </c>
      <c r="B934" t="s">
        <v>141</v>
      </c>
      <c r="C934" t="s">
        <v>1121</v>
      </c>
      <c r="D934" t="s">
        <v>1120</v>
      </c>
    </row>
    <row r="935" spans="1:29" customFormat="1" hidden="1">
      <c r="A935" t="s">
        <v>133</v>
      </c>
      <c r="B935" t="s">
        <v>141</v>
      </c>
      <c r="C935" t="s">
        <v>1119</v>
      </c>
      <c r="D935" t="s">
        <v>1118</v>
      </c>
      <c r="M935">
        <v>79712</v>
      </c>
      <c r="N935">
        <v>152293</v>
      </c>
      <c r="O935">
        <v>244243</v>
      </c>
      <c r="P935">
        <v>362435</v>
      </c>
      <c r="Q935">
        <v>632620</v>
      </c>
      <c r="T935">
        <v>782110</v>
      </c>
      <c r="U935">
        <v>609069</v>
      </c>
      <c r="W935">
        <v>185250</v>
      </c>
      <c r="X935">
        <v>98924</v>
      </c>
      <c r="Y935">
        <v>122606</v>
      </c>
      <c r="Z935">
        <v>39650</v>
      </c>
      <c r="AA935">
        <v>119398</v>
      </c>
      <c r="AB935">
        <v>126913</v>
      </c>
    </row>
    <row r="936" spans="1:29" customFormat="1" hidden="1">
      <c r="A936" t="s">
        <v>133</v>
      </c>
      <c r="B936" t="s">
        <v>141</v>
      </c>
      <c r="C936" t="s">
        <v>1117</v>
      </c>
      <c r="D936" t="s">
        <v>1116</v>
      </c>
    </row>
    <row r="937" spans="1:29" customFormat="1" hidden="1">
      <c r="A937" t="s">
        <v>133</v>
      </c>
      <c r="B937" t="s">
        <v>141</v>
      </c>
      <c r="C937" t="s">
        <v>1115</v>
      </c>
      <c r="D937" t="s">
        <v>1114</v>
      </c>
    </row>
    <row r="938" spans="1:29" customFormat="1" hidden="1">
      <c r="A938" t="s">
        <v>133</v>
      </c>
      <c r="B938" t="s">
        <v>141</v>
      </c>
      <c r="C938" t="s">
        <v>1113</v>
      </c>
      <c r="D938" t="s">
        <v>1112</v>
      </c>
    </row>
    <row r="939" spans="1:29" customFormat="1" hidden="1">
      <c r="A939" t="s">
        <v>133</v>
      </c>
      <c r="B939" t="s">
        <v>141</v>
      </c>
      <c r="C939" t="s">
        <v>1111</v>
      </c>
      <c r="D939" t="s">
        <v>1110</v>
      </c>
    </row>
    <row r="940" spans="1:29" customFormat="1" hidden="1">
      <c r="A940" t="s">
        <v>133</v>
      </c>
      <c r="B940" t="s">
        <v>141</v>
      </c>
      <c r="C940" t="s">
        <v>1109</v>
      </c>
      <c r="D940" t="s">
        <v>1108</v>
      </c>
      <c r="M940">
        <v>0.87022999999999995</v>
      </c>
      <c r="N940">
        <v>1.65076</v>
      </c>
      <c r="O940">
        <v>2.6392799999999998</v>
      </c>
      <c r="P940">
        <v>3.9326099999999999</v>
      </c>
      <c r="Q940">
        <v>6.9369800000000001</v>
      </c>
      <c r="T940">
        <v>9.7756600000000002</v>
      </c>
      <c r="U940">
        <v>8.1222799999999999</v>
      </c>
      <c r="W940">
        <v>2.7259199999999999</v>
      </c>
      <c r="X940">
        <v>1.4924299999999999</v>
      </c>
      <c r="Y940">
        <v>1.8611899999999999</v>
      </c>
      <c r="Z940">
        <v>0.59911999999999999</v>
      </c>
      <c r="AA940">
        <v>1.79844</v>
      </c>
      <c r="AB940">
        <v>1.8944700000000001</v>
      </c>
    </row>
    <row r="941" spans="1:29" customFormat="1" hidden="1">
      <c r="A941" t="s">
        <v>133</v>
      </c>
      <c r="B941" t="s">
        <v>141</v>
      </c>
      <c r="C941" t="s">
        <v>1107</v>
      </c>
      <c r="D941" t="s">
        <v>1106</v>
      </c>
      <c r="E941">
        <v>11</v>
      </c>
      <c r="F941">
        <v>11</v>
      </c>
      <c r="G941">
        <v>11</v>
      </c>
      <c r="H941">
        <v>11</v>
      </c>
      <c r="I941">
        <v>11</v>
      </c>
      <c r="J941">
        <v>11</v>
      </c>
      <c r="K941">
        <v>11</v>
      </c>
      <c r="L941">
        <v>11</v>
      </c>
      <c r="M941">
        <v>11</v>
      </c>
      <c r="N941">
        <v>11</v>
      </c>
      <c r="O941">
        <v>11</v>
      </c>
      <c r="P941">
        <v>11</v>
      </c>
      <c r="Q941">
        <v>11</v>
      </c>
      <c r="R941">
        <v>11</v>
      </c>
      <c r="S941">
        <v>11</v>
      </c>
      <c r="T941">
        <v>11</v>
      </c>
      <c r="U941">
        <v>11</v>
      </c>
      <c r="V941">
        <v>11</v>
      </c>
      <c r="W941">
        <v>11</v>
      </c>
      <c r="X941">
        <v>11</v>
      </c>
      <c r="Y941">
        <v>11</v>
      </c>
      <c r="Z941">
        <v>11</v>
      </c>
      <c r="AA941">
        <v>11</v>
      </c>
      <c r="AB941">
        <v>11</v>
      </c>
      <c r="AC941">
        <v>11</v>
      </c>
    </row>
    <row r="942" spans="1:29" customFormat="1" hidden="1">
      <c r="A942" t="s">
        <v>133</v>
      </c>
      <c r="B942" t="s">
        <v>141</v>
      </c>
      <c r="C942" t="s">
        <v>1105</v>
      </c>
      <c r="D942" t="s">
        <v>1104</v>
      </c>
      <c r="P942">
        <v>64.129980000000003</v>
      </c>
      <c r="Q942">
        <v>70.369810000000001</v>
      </c>
      <c r="AB942">
        <v>78.771420000000006</v>
      </c>
      <c r="AC942">
        <v>92.397819999999996</v>
      </c>
    </row>
    <row r="943" spans="1:29" customFormat="1" hidden="1">
      <c r="A943" t="s">
        <v>133</v>
      </c>
      <c r="B943" t="s">
        <v>141</v>
      </c>
      <c r="C943" t="s">
        <v>1103</v>
      </c>
      <c r="D943" t="s">
        <v>1102</v>
      </c>
      <c r="P943">
        <v>69.664240000000007</v>
      </c>
      <c r="Q943">
        <v>73.951920000000001</v>
      </c>
      <c r="AB943">
        <v>76.194980000000001</v>
      </c>
      <c r="AC943">
        <v>95.065870000000004</v>
      </c>
    </row>
    <row r="944" spans="1:29" customFormat="1" hidden="1">
      <c r="A944" t="s">
        <v>133</v>
      </c>
      <c r="B944" t="s">
        <v>141</v>
      </c>
      <c r="C944" t="s">
        <v>1101</v>
      </c>
      <c r="D944" t="s">
        <v>1100</v>
      </c>
      <c r="N944">
        <v>66.461190000000002</v>
      </c>
      <c r="O944">
        <v>68.328509999999994</v>
      </c>
      <c r="P944">
        <v>66.942920000000001</v>
      </c>
      <c r="Q944">
        <v>72.190610000000007</v>
      </c>
      <c r="T944">
        <v>86.660150000000002</v>
      </c>
      <c r="Z944">
        <v>77.925319999999999</v>
      </c>
      <c r="AA944">
        <v>78.432770000000005</v>
      </c>
      <c r="AB944">
        <v>77.445660000000004</v>
      </c>
      <c r="AC944">
        <v>93.770719999999997</v>
      </c>
    </row>
    <row r="945" spans="1:29" customFormat="1" hidden="1">
      <c r="A945" t="s">
        <v>133</v>
      </c>
      <c r="B945" t="s">
        <v>141</v>
      </c>
      <c r="C945" t="s">
        <v>1099</v>
      </c>
      <c r="D945" t="s">
        <v>1098</v>
      </c>
      <c r="E945">
        <v>7</v>
      </c>
      <c r="F945">
        <v>7</v>
      </c>
      <c r="G945">
        <v>7</v>
      </c>
      <c r="H945">
        <v>7</v>
      </c>
      <c r="I945">
        <v>7</v>
      </c>
      <c r="J945">
        <v>7</v>
      </c>
      <c r="K945">
        <v>7</v>
      </c>
      <c r="L945">
        <v>7</v>
      </c>
      <c r="M945">
        <v>7</v>
      </c>
      <c r="N945">
        <v>7</v>
      </c>
      <c r="O945">
        <v>7</v>
      </c>
      <c r="P945">
        <v>7</v>
      </c>
      <c r="Q945">
        <v>7</v>
      </c>
      <c r="R945">
        <v>7</v>
      </c>
      <c r="S945">
        <v>7</v>
      </c>
      <c r="T945">
        <v>7</v>
      </c>
      <c r="U945">
        <v>7</v>
      </c>
      <c r="V945">
        <v>7</v>
      </c>
      <c r="W945">
        <v>7</v>
      </c>
      <c r="X945">
        <v>7</v>
      </c>
      <c r="Y945">
        <v>7</v>
      </c>
      <c r="Z945">
        <v>7</v>
      </c>
      <c r="AA945">
        <v>7</v>
      </c>
      <c r="AB945">
        <v>7</v>
      </c>
      <c r="AC945">
        <v>7</v>
      </c>
    </row>
    <row r="946" spans="1:29" customFormat="1" hidden="1">
      <c r="A946" t="s">
        <v>133</v>
      </c>
      <c r="B946" t="s">
        <v>141</v>
      </c>
      <c r="C946" t="s">
        <v>1097</v>
      </c>
      <c r="D946" t="s">
        <v>1096</v>
      </c>
      <c r="E946">
        <v>3651719</v>
      </c>
      <c r="M946">
        <v>6828257</v>
      </c>
    </row>
    <row r="947" spans="1:29" customFormat="1" hidden="1">
      <c r="A947" t="s">
        <v>133</v>
      </c>
      <c r="B947" t="s">
        <v>141</v>
      </c>
      <c r="C947" t="s">
        <v>1095</v>
      </c>
      <c r="D947" t="s">
        <v>1094</v>
      </c>
      <c r="M947">
        <v>46.522320000000001</v>
      </c>
    </row>
    <row r="948" spans="1:29" customFormat="1" hidden="1">
      <c r="A948" t="s">
        <v>133</v>
      </c>
      <c r="B948" t="s">
        <v>141</v>
      </c>
      <c r="C948" t="s">
        <v>1093</v>
      </c>
      <c r="D948" t="s">
        <v>1092</v>
      </c>
      <c r="E948">
        <v>3440358</v>
      </c>
      <c r="F948">
        <v>3235992</v>
      </c>
      <c r="G948">
        <v>3253100</v>
      </c>
      <c r="H948">
        <v>3383800</v>
      </c>
      <c r="I948">
        <v>3869900</v>
      </c>
      <c r="J948">
        <v>4500800</v>
      </c>
      <c r="K948">
        <v>5332400</v>
      </c>
      <c r="L948">
        <v>5995300</v>
      </c>
      <c r="M948">
        <v>6642350</v>
      </c>
      <c r="N948">
        <v>7222645</v>
      </c>
      <c r="O948">
        <v>7743132</v>
      </c>
      <c r="P948">
        <v>8117967</v>
      </c>
      <c r="Q948">
        <v>8588509</v>
      </c>
      <c r="R948">
        <v>8955994</v>
      </c>
      <c r="S948">
        <v>9228306</v>
      </c>
      <c r="T948">
        <v>9472815</v>
      </c>
      <c r="U948">
        <v>9474861</v>
      </c>
      <c r="V948">
        <v>9329737</v>
      </c>
      <c r="W948">
        <v>8928507</v>
      </c>
      <c r="X948">
        <v>8467012</v>
      </c>
      <c r="Y948">
        <v>8100135</v>
      </c>
      <c r="Z948">
        <v>7803327</v>
      </c>
      <c r="AA948">
        <v>7681611</v>
      </c>
      <c r="AB948">
        <v>7545159</v>
      </c>
      <c r="AC948">
        <v>7463517</v>
      </c>
    </row>
    <row r="949" spans="1:29" customFormat="1" hidden="1">
      <c r="A949" t="s">
        <v>133</v>
      </c>
      <c r="B949" t="s">
        <v>141</v>
      </c>
      <c r="C949" t="s">
        <v>1091</v>
      </c>
      <c r="D949" t="s">
        <v>1090</v>
      </c>
      <c r="M949">
        <v>46.919759999999997</v>
      </c>
      <c r="N949">
        <v>46.698140000000002</v>
      </c>
      <c r="O949">
        <v>46.916339999999998</v>
      </c>
      <c r="P949">
        <v>46.9694</v>
      </c>
      <c r="Q949">
        <v>47.296100000000003</v>
      </c>
      <c r="R949">
        <v>47.290170000000003</v>
      </c>
      <c r="S949">
        <v>47.90269</v>
      </c>
      <c r="T949">
        <v>48.254399999999997</v>
      </c>
      <c r="U949">
        <v>48.552810000000001</v>
      </c>
      <c r="V949">
        <v>49.146470000000001</v>
      </c>
      <c r="W949">
        <v>49.775370000000002</v>
      </c>
      <c r="X949">
        <v>49.915149999999997</v>
      </c>
      <c r="Y949">
        <v>50.858330000000002</v>
      </c>
      <c r="Z949">
        <v>49.823880000000003</v>
      </c>
      <c r="AA949">
        <v>50.176020000000001</v>
      </c>
      <c r="AB949">
        <v>50.118360000000003</v>
      </c>
      <c r="AC949">
        <v>50.025199999999998</v>
      </c>
    </row>
    <row r="950" spans="1:29" customFormat="1" hidden="1">
      <c r="A950" t="s">
        <v>133</v>
      </c>
      <c r="B950" t="s">
        <v>141</v>
      </c>
      <c r="C950" t="s">
        <v>1089</v>
      </c>
      <c r="D950" t="s">
        <v>1088</v>
      </c>
      <c r="M950">
        <v>29.257899999999999</v>
      </c>
      <c r="N950">
        <v>28.65016</v>
      </c>
      <c r="O950">
        <v>27.62088</v>
      </c>
      <c r="P950">
        <v>26.321619999999999</v>
      </c>
      <c r="Q950">
        <v>25.71566</v>
      </c>
      <c r="R950">
        <v>24.74851</v>
      </c>
      <c r="S950">
        <v>23.53538</v>
      </c>
      <c r="T950">
        <v>22.6083</v>
      </c>
      <c r="U950">
        <v>21.058669999999999</v>
      </c>
      <c r="V950">
        <v>20.019500000000001</v>
      </c>
      <c r="W950">
        <v>18.731619999999999</v>
      </c>
      <c r="X950">
        <v>17.59008</v>
      </c>
      <c r="Y950">
        <v>16.609950000000001</v>
      </c>
      <c r="Z950">
        <v>15.887890000000001</v>
      </c>
      <c r="AA950">
        <v>15.791270000000001</v>
      </c>
      <c r="AB950">
        <v>15.43995</v>
      </c>
      <c r="AC950">
        <v>15.62477</v>
      </c>
    </row>
    <row r="951" spans="1:29" customFormat="1" hidden="1">
      <c r="A951" t="s">
        <v>133</v>
      </c>
      <c r="B951" t="s">
        <v>141</v>
      </c>
      <c r="C951" t="s">
        <v>1087</v>
      </c>
      <c r="D951" t="s">
        <v>1086</v>
      </c>
      <c r="E951">
        <v>17.98301</v>
      </c>
      <c r="M951">
        <v>28.861190000000001</v>
      </c>
    </row>
    <row r="952" spans="1:29" customFormat="1" hidden="1">
      <c r="A952" t="s">
        <v>133</v>
      </c>
      <c r="B952" t="s">
        <v>141</v>
      </c>
      <c r="C952" t="s">
        <v>1085</v>
      </c>
      <c r="D952" t="s">
        <v>1084</v>
      </c>
      <c r="M952">
        <v>27.606300000000001</v>
      </c>
    </row>
    <row r="953" spans="1:29" customFormat="1" hidden="1">
      <c r="A953" t="s">
        <v>133</v>
      </c>
      <c r="B953" t="s">
        <v>141</v>
      </c>
      <c r="C953" t="s">
        <v>1083</v>
      </c>
      <c r="D953" t="s">
        <v>1082</v>
      </c>
      <c r="E953">
        <v>211361</v>
      </c>
    </row>
    <row r="954" spans="1:29" customFormat="1" hidden="1">
      <c r="A954" t="s">
        <v>133</v>
      </c>
      <c r="B954" t="s">
        <v>141</v>
      </c>
      <c r="C954" t="s">
        <v>1081</v>
      </c>
      <c r="D954" t="s">
        <v>1080</v>
      </c>
    </row>
    <row r="955" spans="1:29" customFormat="1" hidden="1">
      <c r="A955" t="s">
        <v>133</v>
      </c>
      <c r="B955" t="s">
        <v>141</v>
      </c>
      <c r="C955" t="s">
        <v>1079</v>
      </c>
      <c r="D955" t="s">
        <v>1078</v>
      </c>
      <c r="E955">
        <v>34.816270000000003</v>
      </c>
      <c r="M955">
        <v>57.83802</v>
      </c>
    </row>
    <row r="956" spans="1:29" customFormat="1" hidden="1">
      <c r="A956" t="s">
        <v>133</v>
      </c>
      <c r="B956" t="s">
        <v>141</v>
      </c>
      <c r="C956" t="s">
        <v>1077</v>
      </c>
      <c r="D956" t="s">
        <v>1076</v>
      </c>
      <c r="M956">
        <v>54.66254</v>
      </c>
    </row>
    <row r="957" spans="1:29" customFormat="1" hidden="1">
      <c r="A957" t="s">
        <v>133</v>
      </c>
      <c r="B957" t="s">
        <v>141</v>
      </c>
      <c r="C957" t="s">
        <v>1075</v>
      </c>
      <c r="D957" t="s">
        <v>1074</v>
      </c>
      <c r="M957">
        <v>60.916550000000001</v>
      </c>
    </row>
    <row r="958" spans="1:29" customFormat="1" hidden="1">
      <c r="A958" t="s">
        <v>133</v>
      </c>
      <c r="B958" t="s">
        <v>141</v>
      </c>
      <c r="C958" t="s">
        <v>1073</v>
      </c>
      <c r="D958" t="s">
        <v>1072</v>
      </c>
    </row>
    <row r="959" spans="1:29" customFormat="1" hidden="1">
      <c r="A959" t="s">
        <v>133</v>
      </c>
      <c r="B959" t="s">
        <v>141</v>
      </c>
      <c r="C959" t="s">
        <v>1071</v>
      </c>
      <c r="D959" t="s">
        <v>1070</v>
      </c>
    </row>
    <row r="960" spans="1:29" customFormat="1" hidden="1">
      <c r="A960" t="s">
        <v>133</v>
      </c>
      <c r="B960" t="s">
        <v>141</v>
      </c>
      <c r="C960" t="s">
        <v>1069</v>
      </c>
      <c r="D960" t="s">
        <v>1068</v>
      </c>
    </row>
    <row r="961" spans="1:29" customFormat="1" hidden="1">
      <c r="A961" t="s">
        <v>133</v>
      </c>
      <c r="B961" t="s">
        <v>141</v>
      </c>
      <c r="C961" t="s">
        <v>1067</v>
      </c>
      <c r="D961" t="s">
        <v>1066</v>
      </c>
    </row>
    <row r="962" spans="1:29" customFormat="1" hidden="1">
      <c r="A962" t="s">
        <v>133</v>
      </c>
      <c r="B962" t="s">
        <v>141</v>
      </c>
      <c r="C962" t="s">
        <v>1065</v>
      </c>
      <c r="D962" t="s">
        <v>1064</v>
      </c>
      <c r="O962">
        <v>92.331490000000002</v>
      </c>
      <c r="P962">
        <v>94.574380000000005</v>
      </c>
      <c r="AA962">
        <v>87.099850000000004</v>
      </c>
      <c r="AB962">
        <v>89.403210000000001</v>
      </c>
    </row>
    <row r="963" spans="1:29" customFormat="1" hidden="1">
      <c r="A963" t="s">
        <v>133</v>
      </c>
      <c r="B963" t="s">
        <v>141</v>
      </c>
      <c r="C963" t="s">
        <v>1063</v>
      </c>
      <c r="D963" t="s">
        <v>1062</v>
      </c>
      <c r="O963">
        <v>94.426240000000007</v>
      </c>
      <c r="P963">
        <v>95.005210000000005</v>
      </c>
      <c r="AA963">
        <v>100</v>
      </c>
      <c r="AB963">
        <v>84.940299999999993</v>
      </c>
    </row>
    <row r="964" spans="1:29" customFormat="1" hidden="1">
      <c r="A964" t="s">
        <v>133</v>
      </c>
      <c r="B964" t="s">
        <v>141</v>
      </c>
      <c r="C964" t="s">
        <v>1061</v>
      </c>
      <c r="D964" t="s">
        <v>1060</v>
      </c>
      <c r="N964">
        <v>93.370069999999998</v>
      </c>
      <c r="O964">
        <v>93.423280000000005</v>
      </c>
      <c r="P964">
        <v>94.799130000000005</v>
      </c>
      <c r="Y964">
        <v>100</v>
      </c>
      <c r="Z964">
        <v>100</v>
      </c>
      <c r="AA964">
        <v>93.353750000000005</v>
      </c>
      <c r="AB964">
        <v>87.109179999999995</v>
      </c>
    </row>
    <row r="965" spans="1:29" customFormat="1" hidden="1">
      <c r="A965" t="s">
        <v>133</v>
      </c>
      <c r="B965" t="s">
        <v>141</v>
      </c>
      <c r="C965" t="s">
        <v>1059</v>
      </c>
      <c r="D965" t="s">
        <v>1058</v>
      </c>
    </row>
    <row r="966" spans="1:29" customFormat="1" hidden="1">
      <c r="A966" t="s">
        <v>133</v>
      </c>
      <c r="B966" t="s">
        <v>141</v>
      </c>
      <c r="C966" t="s">
        <v>1057</v>
      </c>
      <c r="D966" t="s">
        <v>1056</v>
      </c>
      <c r="N966">
        <v>86.820319999999995</v>
      </c>
      <c r="O966">
        <v>87.944810000000004</v>
      </c>
      <c r="P966">
        <v>90.399820000000005</v>
      </c>
      <c r="Q966">
        <v>91.800290000000004</v>
      </c>
      <c r="U966">
        <v>97.517099999999999</v>
      </c>
      <c r="V966">
        <v>97.787490000000005</v>
      </c>
      <c r="W966">
        <v>98.811520000000002</v>
      </c>
      <c r="X966">
        <v>97.936459999999997</v>
      </c>
      <c r="AA966">
        <v>99.202370000000002</v>
      </c>
      <c r="AB966">
        <v>91.774119999999996</v>
      </c>
      <c r="AC966">
        <v>100</v>
      </c>
    </row>
    <row r="967" spans="1:29" customFormat="1" hidden="1">
      <c r="A967" t="s">
        <v>133</v>
      </c>
      <c r="B967" t="s">
        <v>141</v>
      </c>
      <c r="C967" t="s">
        <v>1055</v>
      </c>
      <c r="D967" t="s">
        <v>1054</v>
      </c>
      <c r="N967">
        <v>84.714240000000004</v>
      </c>
      <c r="O967">
        <v>82.618510000000001</v>
      </c>
      <c r="P967">
        <v>91.843190000000007</v>
      </c>
      <c r="Q967">
        <v>89.803370000000001</v>
      </c>
      <c r="U967">
        <v>97.358239999999995</v>
      </c>
      <c r="V967">
        <v>98.403239999999997</v>
      </c>
      <c r="W967">
        <v>96.936800000000005</v>
      </c>
      <c r="X967">
        <v>95.324709999999996</v>
      </c>
      <c r="AA967">
        <v>98.829369999999997</v>
      </c>
      <c r="AB967">
        <v>90.796449999999993</v>
      </c>
      <c r="AC967">
        <v>100</v>
      </c>
    </row>
    <row r="968" spans="1:29" customFormat="1" hidden="1">
      <c r="A968" t="s">
        <v>133</v>
      </c>
      <c r="B968" t="s">
        <v>141</v>
      </c>
      <c r="C968" t="s">
        <v>1053</v>
      </c>
      <c r="D968" t="s">
        <v>1052</v>
      </c>
      <c r="N968">
        <v>86.190070000000006</v>
      </c>
      <c r="O968">
        <v>86.31814</v>
      </c>
      <c r="P968">
        <v>90.840149999999994</v>
      </c>
      <c r="Q968">
        <v>91.19314</v>
      </c>
      <c r="T968">
        <v>94.589839999999995</v>
      </c>
      <c r="U968">
        <v>97.465590000000006</v>
      </c>
      <c r="V968">
        <v>97.988860000000003</v>
      </c>
      <c r="W968">
        <v>98.200209999999998</v>
      </c>
      <c r="X968">
        <v>97.082310000000007</v>
      </c>
      <c r="Y968">
        <v>99.06438</v>
      </c>
      <c r="Z968">
        <v>99.234750000000005</v>
      </c>
      <c r="AA968">
        <v>99.077150000000003</v>
      </c>
      <c r="AB968">
        <v>91.454160000000002</v>
      </c>
      <c r="AC968">
        <v>100</v>
      </c>
    </row>
    <row r="969" spans="1:29" customFormat="1" hidden="1">
      <c r="A969" t="s">
        <v>133</v>
      </c>
      <c r="B969" t="s">
        <v>141</v>
      </c>
      <c r="C969" t="s">
        <v>1051</v>
      </c>
      <c r="D969" t="s">
        <v>1050</v>
      </c>
    </row>
    <row r="970" spans="1:29" customFormat="1" hidden="1">
      <c r="A970" t="s">
        <v>133</v>
      </c>
      <c r="B970" t="s">
        <v>141</v>
      </c>
      <c r="C970" t="s">
        <v>1049</v>
      </c>
      <c r="D970" t="s">
        <v>1048</v>
      </c>
    </row>
    <row r="971" spans="1:29" customFormat="1" hidden="1">
      <c r="A971" t="s">
        <v>133</v>
      </c>
      <c r="B971" t="s">
        <v>141</v>
      </c>
      <c r="C971" t="s">
        <v>1047</v>
      </c>
      <c r="D971" t="s">
        <v>1046</v>
      </c>
    </row>
    <row r="972" spans="1:29" customFormat="1" hidden="1">
      <c r="A972" t="s">
        <v>133</v>
      </c>
      <c r="B972" t="s">
        <v>141</v>
      </c>
      <c r="C972" t="s">
        <v>1045</v>
      </c>
      <c r="D972" t="s">
        <v>1044</v>
      </c>
    </row>
    <row r="973" spans="1:29" customFormat="1" hidden="1">
      <c r="A973" t="s">
        <v>133</v>
      </c>
      <c r="B973" t="s">
        <v>141</v>
      </c>
      <c r="C973" t="s">
        <v>1043</v>
      </c>
      <c r="D973" t="s">
        <v>1042</v>
      </c>
    </row>
    <row r="974" spans="1:29" customFormat="1" hidden="1">
      <c r="A974" t="s">
        <v>133</v>
      </c>
      <c r="B974" t="s">
        <v>141</v>
      </c>
      <c r="C974" t="s">
        <v>1041</v>
      </c>
      <c r="D974" t="s">
        <v>1040</v>
      </c>
      <c r="E974">
        <v>203065</v>
      </c>
      <c r="M974">
        <v>236886</v>
      </c>
    </row>
    <row r="975" spans="1:29" customFormat="1" hidden="1">
      <c r="A975" t="s">
        <v>133</v>
      </c>
      <c r="B975" t="s">
        <v>141</v>
      </c>
      <c r="C975" t="s">
        <v>1039</v>
      </c>
      <c r="D975" t="s">
        <v>1038</v>
      </c>
      <c r="M975">
        <v>151354</v>
      </c>
    </row>
    <row r="976" spans="1:29" customFormat="1" hidden="1">
      <c r="A976" t="s">
        <v>133</v>
      </c>
      <c r="B976" t="s">
        <v>141</v>
      </c>
      <c r="C976" t="s">
        <v>1037</v>
      </c>
      <c r="D976" t="s">
        <v>1036</v>
      </c>
      <c r="M976">
        <v>64.067700000000002</v>
      </c>
    </row>
    <row r="977" spans="1:29" customFormat="1" hidden="1">
      <c r="A977" t="s">
        <v>133</v>
      </c>
      <c r="B977" t="s">
        <v>141</v>
      </c>
      <c r="C977" t="s">
        <v>1035</v>
      </c>
      <c r="D977" t="s">
        <v>1034</v>
      </c>
    </row>
    <row r="978" spans="1:29" customFormat="1" hidden="1">
      <c r="A978" t="s">
        <v>133</v>
      </c>
      <c r="B978" t="s">
        <v>141</v>
      </c>
      <c r="C978" t="s">
        <v>1033</v>
      </c>
      <c r="D978" t="s">
        <v>1032</v>
      </c>
    </row>
    <row r="979" spans="1:29" customFormat="1" hidden="1">
      <c r="A979" t="s">
        <v>133</v>
      </c>
      <c r="B979" t="s">
        <v>141</v>
      </c>
      <c r="C979" t="s">
        <v>1031</v>
      </c>
      <c r="D979" t="s">
        <v>1030</v>
      </c>
      <c r="O979">
        <v>15.50994</v>
      </c>
      <c r="P979">
        <v>15.031840000000001</v>
      </c>
      <c r="Q979">
        <v>12.59183</v>
      </c>
    </row>
    <row r="980" spans="1:29" customFormat="1" hidden="1">
      <c r="A980" t="s">
        <v>133</v>
      </c>
      <c r="B980" t="s">
        <v>141</v>
      </c>
      <c r="C980" t="s">
        <v>1029</v>
      </c>
      <c r="D980" t="s">
        <v>1028</v>
      </c>
      <c r="E980">
        <v>6.9518399999999998</v>
      </c>
      <c r="G980">
        <v>4.9262699999999997</v>
      </c>
      <c r="H980">
        <v>6.5142899999999999</v>
      </c>
      <c r="I980">
        <v>7.41038</v>
      </c>
      <c r="J980">
        <v>9.3639200000000002</v>
      </c>
      <c r="K980">
        <v>13.09451</v>
      </c>
      <c r="L980">
        <v>21.652069999999998</v>
      </c>
      <c r="N980">
        <v>28.895019999999999</v>
      </c>
      <c r="O980">
        <v>24.157409999999999</v>
      </c>
      <c r="P980">
        <v>23.26511</v>
      </c>
      <c r="Q980">
        <v>21.834129999999998</v>
      </c>
      <c r="R980">
        <v>21.484120000000001</v>
      </c>
      <c r="T980">
        <v>28.429310000000001</v>
      </c>
      <c r="U980">
        <v>29.375779999999999</v>
      </c>
      <c r="V980">
        <v>29.664950000000001</v>
      </c>
      <c r="W980">
        <v>29.487629999999999</v>
      </c>
      <c r="X980">
        <v>28.99691</v>
      </c>
      <c r="Y980">
        <v>29.036850000000001</v>
      </c>
      <c r="Z980">
        <v>29.896799999999999</v>
      </c>
      <c r="AA980">
        <v>26.884209999999999</v>
      </c>
      <c r="AB980">
        <v>25.661249999999999</v>
      </c>
      <c r="AC980">
        <v>29.37942</v>
      </c>
    </row>
    <row r="981" spans="1:29" customFormat="1" hidden="1">
      <c r="A981" t="s">
        <v>133</v>
      </c>
      <c r="B981" t="s">
        <v>141</v>
      </c>
      <c r="C981" t="s">
        <v>1027</v>
      </c>
      <c r="D981" t="s">
        <v>1026</v>
      </c>
      <c r="E981">
        <v>2.76207</v>
      </c>
      <c r="F981">
        <v>1.8897900000000001</v>
      </c>
      <c r="G981">
        <v>1.5317799999999999</v>
      </c>
      <c r="H981">
        <v>1.92869</v>
      </c>
      <c r="I981">
        <v>2.1839599999999999</v>
      </c>
      <c r="J981">
        <v>2.7904100000000001</v>
      </c>
      <c r="K981">
        <v>4.0414000000000003</v>
      </c>
      <c r="L981">
        <v>6.8429500000000001</v>
      </c>
      <c r="M981">
        <v>9.6386299999999991</v>
      </c>
      <c r="N981">
        <v>10.586869999999999</v>
      </c>
      <c r="O981">
        <v>9.4124800000000004</v>
      </c>
      <c r="P981">
        <v>9.4706499999999991</v>
      </c>
      <c r="Q981">
        <v>9.7308199999999996</v>
      </c>
      <c r="R981">
        <v>10.118499999999999</v>
      </c>
      <c r="T981">
        <v>16.052869999999999</v>
      </c>
      <c r="U981">
        <v>16.670870000000001</v>
      </c>
      <c r="V981">
        <v>18.36364</v>
      </c>
      <c r="W981">
        <v>18.94575</v>
      </c>
      <c r="X981">
        <v>20.109919999999999</v>
      </c>
      <c r="Y981">
        <v>22.68768</v>
      </c>
      <c r="Z981">
        <v>24.80246</v>
      </c>
      <c r="AA981">
        <v>25.02092</v>
      </c>
      <c r="AB981">
        <v>25.01013</v>
      </c>
      <c r="AC981">
        <v>30.477740000000001</v>
      </c>
    </row>
    <row r="982" spans="1:29" customFormat="1" hidden="1">
      <c r="A982" t="s">
        <v>133</v>
      </c>
      <c r="B982" t="s">
        <v>141</v>
      </c>
      <c r="C982" t="s">
        <v>1025</v>
      </c>
      <c r="D982" t="s">
        <v>1024</v>
      </c>
      <c r="M982">
        <v>7.6683199999999996</v>
      </c>
      <c r="N982">
        <v>9.1693800000000003</v>
      </c>
      <c r="O982">
        <v>7.9171399999999998</v>
      </c>
      <c r="P982">
        <v>8.0532900000000005</v>
      </c>
      <c r="Q982">
        <v>8.4232700000000005</v>
      </c>
      <c r="R982">
        <v>8.8011999999999997</v>
      </c>
      <c r="T982">
        <v>13.30503</v>
      </c>
      <c r="U982">
        <v>16.29974</v>
      </c>
      <c r="V982">
        <v>18.373059999999999</v>
      </c>
      <c r="W982">
        <v>18.76097</v>
      </c>
      <c r="X982">
        <v>20.027180000000001</v>
      </c>
      <c r="Y982">
        <v>22.716349999999998</v>
      </c>
      <c r="Z982">
        <v>24.97785</v>
      </c>
      <c r="AB982">
        <v>23.691210000000002</v>
      </c>
      <c r="AC982">
        <v>31.23133</v>
      </c>
    </row>
    <row r="983" spans="1:29" customFormat="1" hidden="1">
      <c r="A983" t="s">
        <v>133</v>
      </c>
      <c r="B983" t="s">
        <v>141</v>
      </c>
      <c r="C983" t="s">
        <v>1023</v>
      </c>
      <c r="D983" t="s">
        <v>1022</v>
      </c>
      <c r="M983">
        <v>11.57597</v>
      </c>
      <c r="N983">
        <v>11.97892</v>
      </c>
      <c r="O983">
        <v>10.878780000000001</v>
      </c>
      <c r="P983">
        <v>10.85798</v>
      </c>
      <c r="Q983">
        <v>11.009729999999999</v>
      </c>
      <c r="R983">
        <v>11.406000000000001</v>
      </c>
      <c r="T983">
        <v>18.733170000000001</v>
      </c>
      <c r="U983">
        <v>17.032309999999999</v>
      </c>
      <c r="V983">
        <v>18.354479999999999</v>
      </c>
      <c r="W983">
        <v>19.125319999999999</v>
      </c>
      <c r="X983">
        <v>20.190159999999999</v>
      </c>
      <c r="Y983">
        <v>22.659949999999998</v>
      </c>
      <c r="Z983">
        <v>24.633320000000001</v>
      </c>
      <c r="AB983">
        <v>26.27646</v>
      </c>
      <c r="AC983">
        <v>29.75564</v>
      </c>
    </row>
    <row r="984" spans="1:29" customFormat="1" hidden="1">
      <c r="A984" t="s">
        <v>133</v>
      </c>
      <c r="B984" t="s">
        <v>141</v>
      </c>
      <c r="C984" t="s">
        <v>1021</v>
      </c>
      <c r="D984" t="s">
        <v>1020</v>
      </c>
      <c r="J984">
        <v>30.910599999999999</v>
      </c>
      <c r="L984">
        <v>33.849159999999998</v>
      </c>
      <c r="N984">
        <v>36.65775</v>
      </c>
      <c r="O984">
        <v>37.919429999999998</v>
      </c>
      <c r="P984">
        <v>38.686540000000001</v>
      </c>
      <c r="Q984">
        <v>39.253709999999998</v>
      </c>
      <c r="R984">
        <v>39.69903</v>
      </c>
      <c r="T984">
        <v>40.454599999999999</v>
      </c>
      <c r="U984">
        <v>42.193129999999996</v>
      </c>
      <c r="V984">
        <v>44.428040000000003</v>
      </c>
      <c r="W984">
        <v>45.001779999999997</v>
      </c>
      <c r="X984">
        <v>47.582940000000001</v>
      </c>
      <c r="Y984">
        <v>47.124929999999999</v>
      </c>
      <c r="Z984">
        <v>47.412599999999998</v>
      </c>
      <c r="AA984">
        <v>48.95196</v>
      </c>
      <c r="AB984">
        <v>48.840130000000002</v>
      </c>
      <c r="AC984">
        <v>49.048920000000003</v>
      </c>
    </row>
    <row r="985" spans="1:29" customFormat="1" hidden="1">
      <c r="A985" t="s">
        <v>133</v>
      </c>
      <c r="B985" t="s">
        <v>141</v>
      </c>
      <c r="C985" t="s">
        <v>1019</v>
      </c>
      <c r="D985" t="s">
        <v>1018</v>
      </c>
      <c r="Y985">
        <v>79.729020000000006</v>
      </c>
      <c r="Z985">
        <v>82.649979999999999</v>
      </c>
      <c r="AA985">
        <v>81.833179999999999</v>
      </c>
    </row>
    <row r="986" spans="1:29" customFormat="1" hidden="1">
      <c r="A986" t="s">
        <v>133</v>
      </c>
      <c r="B986" t="s">
        <v>141</v>
      </c>
      <c r="C986" t="s">
        <v>1017</v>
      </c>
      <c r="D986" t="s">
        <v>1016</v>
      </c>
      <c r="Y986">
        <v>83.506410000000002</v>
      </c>
      <c r="Z986">
        <v>82.649770000000004</v>
      </c>
      <c r="AA986">
        <v>81.833179999999999</v>
      </c>
    </row>
    <row r="987" spans="1:29" customFormat="1" hidden="1">
      <c r="A987" t="s">
        <v>133</v>
      </c>
      <c r="B987" t="s">
        <v>141</v>
      </c>
      <c r="C987" t="s">
        <v>1015</v>
      </c>
      <c r="D987" t="s">
        <v>1014</v>
      </c>
      <c r="Y987">
        <v>84.894030000000001</v>
      </c>
      <c r="AA987">
        <v>81.833179999999999</v>
      </c>
    </row>
    <row r="988" spans="1:29" customFormat="1" hidden="1">
      <c r="A988" t="s">
        <v>133</v>
      </c>
      <c r="B988" t="s">
        <v>141</v>
      </c>
      <c r="C988" t="s">
        <v>1013</v>
      </c>
      <c r="D988" t="s">
        <v>1012</v>
      </c>
      <c r="Y988">
        <v>82.056669999999997</v>
      </c>
      <c r="AA988">
        <v>81.833179999999999</v>
      </c>
    </row>
    <row r="989" spans="1:29" customFormat="1" hidden="1">
      <c r="A989" t="s">
        <v>133</v>
      </c>
      <c r="B989" t="s">
        <v>141</v>
      </c>
      <c r="C989" t="s">
        <v>1011</v>
      </c>
      <c r="D989" t="s">
        <v>1010</v>
      </c>
      <c r="Y989">
        <v>67.768969999999996</v>
      </c>
      <c r="Z989">
        <v>66.120019999999997</v>
      </c>
    </row>
    <row r="990" spans="1:29" customFormat="1" hidden="1">
      <c r="A990" t="s">
        <v>133</v>
      </c>
      <c r="B990" t="s">
        <v>141</v>
      </c>
      <c r="C990" t="s">
        <v>1009</v>
      </c>
      <c r="D990" t="s">
        <v>1008</v>
      </c>
      <c r="Y990">
        <v>69.435900000000004</v>
      </c>
      <c r="Z990">
        <v>66.119820000000004</v>
      </c>
    </row>
    <row r="991" spans="1:29" customFormat="1" hidden="1">
      <c r="A991" t="s">
        <v>133</v>
      </c>
      <c r="B991" t="s">
        <v>141</v>
      </c>
      <c r="C991" t="s">
        <v>1007</v>
      </c>
      <c r="D991" t="s">
        <v>1006</v>
      </c>
      <c r="Y991">
        <v>43.799790000000002</v>
      </c>
    </row>
    <row r="992" spans="1:29" customFormat="1" hidden="1">
      <c r="A992" t="s">
        <v>133</v>
      </c>
      <c r="B992" t="s">
        <v>141</v>
      </c>
      <c r="C992" t="s">
        <v>1005</v>
      </c>
      <c r="D992" t="s">
        <v>1004</v>
      </c>
      <c r="Y992">
        <v>64.399420000000006</v>
      </c>
    </row>
    <row r="993" spans="1:30" customFormat="1" hidden="1">
      <c r="A993" t="s">
        <v>133</v>
      </c>
      <c r="B993" t="s">
        <v>141</v>
      </c>
      <c r="C993" t="s">
        <v>1003</v>
      </c>
      <c r="D993" t="s">
        <v>1002</v>
      </c>
      <c r="W993">
        <v>17.785399999999999</v>
      </c>
      <c r="Y993">
        <v>25.342120000000001</v>
      </c>
      <c r="AA993">
        <v>23.779340000000001</v>
      </c>
    </row>
    <row r="994" spans="1:30" customFormat="1" hidden="1">
      <c r="A994" t="s">
        <v>133</v>
      </c>
      <c r="B994" t="s">
        <v>141</v>
      </c>
      <c r="C994" t="s">
        <v>1001</v>
      </c>
      <c r="D994" t="s">
        <v>1000</v>
      </c>
      <c r="W994">
        <v>29.382570000000001</v>
      </c>
      <c r="Y994">
        <v>32.10718</v>
      </c>
      <c r="AA994">
        <v>30.177340000000001</v>
      </c>
    </row>
    <row r="995" spans="1:30" customFormat="1" hidden="1">
      <c r="A995" t="s">
        <v>133</v>
      </c>
      <c r="B995" t="s">
        <v>141</v>
      </c>
      <c r="C995" t="s">
        <v>999</v>
      </c>
      <c r="D995" t="s">
        <v>998</v>
      </c>
    </row>
    <row r="996" spans="1:30" customFormat="1" hidden="1">
      <c r="A996" t="s">
        <v>133</v>
      </c>
      <c r="B996" t="s">
        <v>141</v>
      </c>
      <c r="C996" t="s">
        <v>997</v>
      </c>
      <c r="D996" t="s">
        <v>996</v>
      </c>
      <c r="W996">
        <v>35.773440000000001</v>
      </c>
      <c r="Y996">
        <v>38.126629999999999</v>
      </c>
      <c r="AA996">
        <v>43.284790000000001</v>
      </c>
    </row>
    <row r="997" spans="1:30" customFormat="1" hidden="1">
      <c r="A997" t="s">
        <v>133</v>
      </c>
      <c r="B997" t="s">
        <v>141</v>
      </c>
      <c r="C997" t="s">
        <v>995</v>
      </c>
      <c r="D997" t="s">
        <v>994</v>
      </c>
      <c r="W997">
        <v>55.712249999999997</v>
      </c>
      <c r="Y997">
        <v>39.796259999999997</v>
      </c>
      <c r="AA997">
        <v>41.240580000000001</v>
      </c>
    </row>
    <row r="998" spans="1:30" customFormat="1" hidden="1">
      <c r="A998" t="s">
        <v>133</v>
      </c>
      <c r="B998" t="s">
        <v>141</v>
      </c>
      <c r="C998" t="s">
        <v>993</v>
      </c>
      <c r="D998" t="s">
        <v>992</v>
      </c>
      <c r="W998">
        <v>22.164819999999999</v>
      </c>
      <c r="Y998">
        <v>14.71536</v>
      </c>
      <c r="AA998">
        <v>16.66592</v>
      </c>
    </row>
    <row r="999" spans="1:30" customFormat="1" hidden="1">
      <c r="A999" t="s">
        <v>133</v>
      </c>
      <c r="B999" t="s">
        <v>141</v>
      </c>
      <c r="C999" t="s">
        <v>991</v>
      </c>
      <c r="D999" t="s">
        <v>990</v>
      </c>
      <c r="W999">
        <v>18.054210000000001</v>
      </c>
      <c r="Y999">
        <v>20.939430000000002</v>
      </c>
      <c r="AA999">
        <v>21.437339999999999</v>
      </c>
    </row>
    <row r="1000" spans="1:30" customFormat="1" hidden="1">
      <c r="A1000" t="s">
        <v>133</v>
      </c>
      <c r="B1000" t="s">
        <v>141</v>
      </c>
      <c r="C1000" t="s">
        <v>989</v>
      </c>
      <c r="D1000" t="s">
        <v>988</v>
      </c>
      <c r="W1000">
        <v>4.8867399999999996</v>
      </c>
      <c r="Y1000">
        <v>6.2853500000000002</v>
      </c>
      <c r="AA1000">
        <v>6.3031100000000002</v>
      </c>
    </row>
    <row r="1001" spans="1:30" customFormat="1" hidden="1">
      <c r="A1001" t="s">
        <v>133</v>
      </c>
      <c r="B1001" t="s">
        <v>141</v>
      </c>
      <c r="C1001" t="s">
        <v>987</v>
      </c>
      <c r="D1001" t="s">
        <v>986</v>
      </c>
      <c r="N1001">
        <v>18.648290297883801</v>
      </c>
      <c r="O1001">
        <v>16.7740027953983</v>
      </c>
      <c r="P1001">
        <v>19.048411844037801</v>
      </c>
      <c r="Q1001">
        <v>19.256103674981599</v>
      </c>
      <c r="R1001">
        <v>19.852117087893301</v>
      </c>
      <c r="S1001">
        <v>22.1770841743025</v>
      </c>
    </row>
    <row r="1002" spans="1:30" customFormat="1" hidden="1">
      <c r="A1002" t="s">
        <v>133</v>
      </c>
      <c r="B1002" t="s">
        <v>141</v>
      </c>
      <c r="C1002" t="s">
        <v>985</v>
      </c>
      <c r="D1002" t="s">
        <v>984</v>
      </c>
      <c r="E1002">
        <v>17.7</v>
      </c>
      <c r="L1002">
        <v>26.2</v>
      </c>
      <c r="M1002">
        <v>26.2</v>
      </c>
      <c r="N1002">
        <v>26</v>
      </c>
      <c r="O1002">
        <v>26</v>
      </c>
      <c r="P1002">
        <v>26</v>
      </c>
      <c r="Q1002">
        <v>27.3</v>
      </c>
      <c r="R1002">
        <v>27.3</v>
      </c>
      <c r="S1002">
        <v>27.3</v>
      </c>
      <c r="T1002">
        <v>27.3</v>
      </c>
      <c r="U1002">
        <v>27.3</v>
      </c>
      <c r="V1002">
        <v>25.8</v>
      </c>
      <c r="W1002">
        <v>25.8</v>
      </c>
      <c r="X1002">
        <v>25.8</v>
      </c>
      <c r="Y1002">
        <v>25.8</v>
      </c>
      <c r="Z1002">
        <v>24.4</v>
      </c>
      <c r="AA1002">
        <v>24.4</v>
      </c>
      <c r="AB1002">
        <v>24.4</v>
      </c>
      <c r="AC1002">
        <v>24.3</v>
      </c>
      <c r="AD1002">
        <v>24.3</v>
      </c>
    </row>
    <row r="1003" spans="1:30" customFormat="1" hidden="1">
      <c r="A1003" t="s">
        <v>133</v>
      </c>
      <c r="B1003" t="s">
        <v>141</v>
      </c>
      <c r="C1003" t="s">
        <v>983</v>
      </c>
      <c r="D1003" t="s">
        <v>982</v>
      </c>
      <c r="X1003">
        <v>0</v>
      </c>
      <c r="Z1003">
        <v>0</v>
      </c>
      <c r="AB1003">
        <v>0</v>
      </c>
      <c r="AD1003">
        <v>0</v>
      </c>
    </row>
    <row r="1004" spans="1:30" customFormat="1" hidden="1">
      <c r="A1004" t="s">
        <v>133</v>
      </c>
      <c r="B1004" t="s">
        <v>141</v>
      </c>
      <c r="C1004" t="s">
        <v>981</v>
      </c>
      <c r="D1004" t="s">
        <v>980</v>
      </c>
      <c r="AD1004">
        <v>1</v>
      </c>
    </row>
    <row r="1005" spans="1:30" customFormat="1" hidden="1">
      <c r="A1005" t="s">
        <v>133</v>
      </c>
      <c r="B1005" t="s">
        <v>141</v>
      </c>
      <c r="C1005" t="s">
        <v>979</v>
      </c>
      <c r="D1005" t="s">
        <v>978</v>
      </c>
      <c r="AB1005">
        <v>1</v>
      </c>
      <c r="AD1005">
        <v>1</v>
      </c>
    </row>
    <row r="1006" spans="1:30" customFormat="1" hidden="1">
      <c r="A1006" t="s">
        <v>133</v>
      </c>
      <c r="B1006" t="s">
        <v>141</v>
      </c>
      <c r="C1006" t="s">
        <v>977</v>
      </c>
      <c r="D1006" t="s">
        <v>976</v>
      </c>
      <c r="X1006">
        <v>1</v>
      </c>
      <c r="Z1006">
        <v>1</v>
      </c>
      <c r="AB1006">
        <v>1</v>
      </c>
      <c r="AD1006">
        <v>1</v>
      </c>
    </row>
    <row r="1007" spans="1:30" customFormat="1" hidden="1">
      <c r="A1007" t="s">
        <v>133</v>
      </c>
      <c r="B1007" t="s">
        <v>141</v>
      </c>
      <c r="C1007" t="s">
        <v>975</v>
      </c>
      <c r="D1007" t="s">
        <v>974</v>
      </c>
      <c r="X1007">
        <v>1</v>
      </c>
      <c r="Z1007">
        <v>1</v>
      </c>
      <c r="AB1007">
        <v>1</v>
      </c>
      <c r="AD1007">
        <v>1</v>
      </c>
    </row>
    <row r="1008" spans="1:30" customFormat="1" hidden="1">
      <c r="A1008" t="s">
        <v>133</v>
      </c>
      <c r="B1008" t="s">
        <v>141</v>
      </c>
      <c r="C1008" t="s">
        <v>973</v>
      </c>
      <c r="D1008" t="s">
        <v>972</v>
      </c>
      <c r="AB1008">
        <v>1</v>
      </c>
      <c r="AD1008">
        <v>1</v>
      </c>
    </row>
    <row r="1009" spans="1:30" customFormat="1" hidden="1">
      <c r="A1009" t="s">
        <v>133</v>
      </c>
      <c r="B1009" t="s">
        <v>141</v>
      </c>
      <c r="C1009" t="s">
        <v>971</v>
      </c>
      <c r="D1009" t="s">
        <v>970</v>
      </c>
      <c r="X1009">
        <v>1</v>
      </c>
      <c r="Z1009">
        <v>1</v>
      </c>
      <c r="AB1009">
        <v>1</v>
      </c>
      <c r="AD1009">
        <v>1</v>
      </c>
    </row>
    <row r="1010" spans="1:30" customFormat="1" hidden="1">
      <c r="A1010" t="s">
        <v>133</v>
      </c>
      <c r="B1010" t="s">
        <v>141</v>
      </c>
      <c r="C1010" t="s">
        <v>969</v>
      </c>
      <c r="D1010" t="s">
        <v>968</v>
      </c>
      <c r="X1010">
        <v>1</v>
      </c>
      <c r="Z1010">
        <v>1</v>
      </c>
      <c r="AB1010">
        <v>1</v>
      </c>
      <c r="AD1010">
        <v>1</v>
      </c>
    </row>
    <row r="1011" spans="1:30" customFormat="1" hidden="1">
      <c r="A1011" t="s">
        <v>133</v>
      </c>
      <c r="B1011" t="s">
        <v>141</v>
      </c>
      <c r="C1011" t="s">
        <v>967</v>
      </c>
      <c r="D1011" t="s">
        <v>966</v>
      </c>
      <c r="U1011">
        <v>37.200000000000003</v>
      </c>
    </row>
    <row r="1012" spans="1:30" customFormat="1" hidden="1">
      <c r="A1012" t="s">
        <v>133</v>
      </c>
      <c r="B1012" t="s">
        <v>141</v>
      </c>
      <c r="C1012" t="s">
        <v>965</v>
      </c>
      <c r="D1012" t="s">
        <v>964</v>
      </c>
      <c r="U1012">
        <v>17.899999999999999</v>
      </c>
    </row>
    <row r="1013" spans="1:30" customFormat="1" hidden="1">
      <c r="A1013" t="s">
        <v>133</v>
      </c>
      <c r="B1013" t="s">
        <v>141</v>
      </c>
      <c r="C1013" t="s">
        <v>963</v>
      </c>
      <c r="D1013" t="s">
        <v>962</v>
      </c>
      <c r="U1013">
        <v>38.700000000000003</v>
      </c>
    </row>
    <row r="1014" spans="1:30" customFormat="1" hidden="1">
      <c r="A1014" t="s">
        <v>133</v>
      </c>
      <c r="B1014" t="s">
        <v>141</v>
      </c>
      <c r="C1014" t="s">
        <v>961</v>
      </c>
      <c r="D1014" t="s">
        <v>960</v>
      </c>
    </row>
    <row r="1015" spans="1:30" customFormat="1" hidden="1">
      <c r="A1015" t="s">
        <v>133</v>
      </c>
      <c r="B1015" t="s">
        <v>141</v>
      </c>
      <c r="C1015" t="s">
        <v>959</v>
      </c>
      <c r="D1015" t="s">
        <v>958</v>
      </c>
      <c r="U1015">
        <v>57.3</v>
      </c>
    </row>
    <row r="1016" spans="1:30" customFormat="1" hidden="1">
      <c r="A1016" t="s">
        <v>133</v>
      </c>
      <c r="B1016" t="s">
        <v>141</v>
      </c>
      <c r="C1016" t="s">
        <v>957</v>
      </c>
      <c r="D1016" t="s">
        <v>956</v>
      </c>
      <c r="U1016">
        <v>63.8</v>
      </c>
    </row>
    <row r="1017" spans="1:30" customFormat="1" hidden="1">
      <c r="A1017" t="s">
        <v>133</v>
      </c>
      <c r="B1017" t="s">
        <v>141</v>
      </c>
      <c r="C1017" t="s">
        <v>955</v>
      </c>
      <c r="D1017" t="s">
        <v>954</v>
      </c>
      <c r="U1017">
        <v>18</v>
      </c>
    </row>
    <row r="1018" spans="1:30" customFormat="1" hidden="1">
      <c r="A1018" t="s">
        <v>133</v>
      </c>
      <c r="B1018" t="s">
        <v>141</v>
      </c>
      <c r="C1018" t="s">
        <v>953</v>
      </c>
      <c r="D1018" t="s">
        <v>952</v>
      </c>
      <c r="J1018">
        <v>34.200000000000003</v>
      </c>
      <c r="K1018">
        <v>33</v>
      </c>
      <c r="L1018">
        <v>31.9</v>
      </c>
      <c r="M1018">
        <v>30.8</v>
      </c>
      <c r="N1018">
        <v>29.6</v>
      </c>
      <c r="O1018">
        <v>28.4</v>
      </c>
      <c r="P1018">
        <v>27</v>
      </c>
      <c r="Q1018">
        <v>25.8</v>
      </c>
      <c r="R1018">
        <v>24.5</v>
      </c>
      <c r="S1018">
        <v>23.1</v>
      </c>
      <c r="T1018">
        <v>21.7</v>
      </c>
      <c r="U1018">
        <v>20.3</v>
      </c>
      <c r="V1018">
        <v>18.8</v>
      </c>
      <c r="W1018">
        <v>17.399999999999999</v>
      </c>
      <c r="X1018">
        <v>16</v>
      </c>
      <c r="Y1018">
        <v>14.9</v>
      </c>
      <c r="Z1018">
        <v>14.1</v>
      </c>
    </row>
    <row r="1019" spans="1:30" customFormat="1" hidden="1">
      <c r="A1019" t="s">
        <v>133</v>
      </c>
      <c r="B1019" t="s">
        <v>141</v>
      </c>
      <c r="C1019" t="s">
        <v>951</v>
      </c>
      <c r="D1019" t="s">
        <v>950</v>
      </c>
      <c r="E1019">
        <v>53.8</v>
      </c>
      <c r="F1019">
        <v>52</v>
      </c>
      <c r="G1019">
        <v>49.9</v>
      </c>
      <c r="H1019">
        <v>47.9</v>
      </c>
      <c r="I1019">
        <v>45.9</v>
      </c>
      <c r="J1019">
        <v>44</v>
      </c>
      <c r="K1019">
        <v>42.1</v>
      </c>
      <c r="L1019">
        <v>40.200000000000003</v>
      </c>
      <c r="M1019">
        <v>38.5</v>
      </c>
      <c r="N1019">
        <v>37.1</v>
      </c>
      <c r="O1019">
        <v>35.799999999999997</v>
      </c>
      <c r="P1019">
        <v>34.700000000000003</v>
      </c>
      <c r="Q1019">
        <v>33.700000000000003</v>
      </c>
      <c r="R1019">
        <v>33</v>
      </c>
      <c r="S1019">
        <v>32.299999999999997</v>
      </c>
      <c r="T1019">
        <v>32</v>
      </c>
      <c r="U1019">
        <v>31.5</v>
      </c>
      <c r="V1019">
        <v>31.3</v>
      </c>
      <c r="W1019">
        <v>31.1</v>
      </c>
      <c r="X1019">
        <v>31.1</v>
      </c>
      <c r="Y1019">
        <v>31.1</v>
      </c>
      <c r="Z1019">
        <v>31.3</v>
      </c>
    </row>
    <row r="1020" spans="1:30" customFormat="1" hidden="1">
      <c r="A1020" t="s">
        <v>133</v>
      </c>
      <c r="B1020" t="s">
        <v>141</v>
      </c>
      <c r="C1020" t="s">
        <v>949</v>
      </c>
      <c r="D1020" t="s">
        <v>948</v>
      </c>
      <c r="J1020">
        <v>33.700000000000003</v>
      </c>
      <c r="K1020">
        <v>32.5</v>
      </c>
      <c r="L1020">
        <v>31.5</v>
      </c>
      <c r="M1020">
        <v>30.4</v>
      </c>
      <c r="N1020">
        <v>29.2</v>
      </c>
      <c r="O1020">
        <v>28</v>
      </c>
      <c r="P1020">
        <v>26.7</v>
      </c>
      <c r="Q1020">
        <v>25.4</v>
      </c>
      <c r="R1020">
        <v>24.2</v>
      </c>
      <c r="S1020">
        <v>22.8</v>
      </c>
      <c r="T1020">
        <v>21.4</v>
      </c>
      <c r="U1020">
        <v>20</v>
      </c>
      <c r="V1020">
        <v>18.5</v>
      </c>
      <c r="W1020">
        <v>17</v>
      </c>
      <c r="X1020">
        <v>15.7</v>
      </c>
      <c r="Y1020">
        <v>14.5</v>
      </c>
      <c r="Z1020">
        <v>13.7</v>
      </c>
    </row>
    <row r="1021" spans="1:30" customFormat="1" hidden="1">
      <c r="A1021" t="s">
        <v>133</v>
      </c>
      <c r="B1021" t="s">
        <v>141</v>
      </c>
      <c r="C1021" t="s">
        <v>947</v>
      </c>
      <c r="D1021" t="s">
        <v>946</v>
      </c>
      <c r="T1021">
        <v>7.6</v>
      </c>
    </row>
    <row r="1022" spans="1:30" customFormat="1" hidden="1">
      <c r="A1022" t="s">
        <v>133</v>
      </c>
      <c r="B1022" t="s">
        <v>141</v>
      </c>
      <c r="C1022" t="s">
        <v>945</v>
      </c>
      <c r="D1022" t="s">
        <v>944</v>
      </c>
      <c r="T1022">
        <v>16.399999999999999</v>
      </c>
    </row>
    <row r="1023" spans="1:30" customFormat="1" hidden="1">
      <c r="A1023" t="s">
        <v>133</v>
      </c>
      <c r="B1023" t="s">
        <v>141</v>
      </c>
      <c r="C1023" t="s">
        <v>943</v>
      </c>
      <c r="D1023" t="s">
        <v>942</v>
      </c>
      <c r="O1023">
        <v>22.3</v>
      </c>
      <c r="AA1023">
        <v>16.600000000000001</v>
      </c>
    </row>
    <row r="1024" spans="1:30" customFormat="1" hidden="1">
      <c r="A1024" t="s">
        <v>133</v>
      </c>
      <c r="B1024" t="s">
        <v>141</v>
      </c>
      <c r="C1024" t="s">
        <v>941</v>
      </c>
      <c r="D1024" t="s">
        <v>940</v>
      </c>
      <c r="E1024">
        <v>71389</v>
      </c>
      <c r="F1024">
        <v>69336</v>
      </c>
      <c r="G1024">
        <v>67497</v>
      </c>
      <c r="H1024">
        <v>65022</v>
      </c>
      <c r="I1024">
        <v>61801</v>
      </c>
      <c r="J1024">
        <v>57414</v>
      </c>
      <c r="K1024">
        <v>51816</v>
      </c>
      <c r="L1024">
        <v>45402</v>
      </c>
      <c r="M1024">
        <v>39090</v>
      </c>
      <c r="N1024">
        <v>34124</v>
      </c>
      <c r="O1024">
        <v>31010</v>
      </c>
      <c r="P1024">
        <v>30186</v>
      </c>
      <c r="Q1024">
        <v>30958</v>
      </c>
      <c r="R1024">
        <v>32494</v>
      </c>
      <c r="S1024">
        <v>33885</v>
      </c>
      <c r="T1024">
        <v>34694</v>
      </c>
      <c r="U1024">
        <v>34565</v>
      </c>
      <c r="V1024">
        <v>33844</v>
      </c>
      <c r="W1024">
        <v>32746</v>
      </c>
      <c r="X1024">
        <v>31736</v>
      </c>
      <c r="Y1024">
        <v>30865</v>
      </c>
      <c r="Z1024">
        <v>30125</v>
      </c>
      <c r="AA1024">
        <v>29465</v>
      </c>
      <c r="AB1024">
        <v>28816</v>
      </c>
      <c r="AC1024">
        <v>28092</v>
      </c>
      <c r="AD1024">
        <v>27243</v>
      </c>
    </row>
    <row r="1025" spans="1:30" customFormat="1" hidden="1">
      <c r="A1025" t="s">
        <v>133</v>
      </c>
      <c r="B1025" t="s">
        <v>141</v>
      </c>
      <c r="C1025" t="s">
        <v>939</v>
      </c>
      <c r="D1025" t="s">
        <v>938</v>
      </c>
      <c r="O1025">
        <v>12</v>
      </c>
      <c r="AA1025">
        <v>10.5</v>
      </c>
    </row>
    <row r="1026" spans="1:30" customFormat="1" hidden="1">
      <c r="A1026" t="s">
        <v>133</v>
      </c>
      <c r="B1026" t="s">
        <v>141</v>
      </c>
      <c r="C1026" t="s">
        <v>937</v>
      </c>
      <c r="D1026" t="s">
        <v>936</v>
      </c>
      <c r="E1026">
        <v>98623</v>
      </c>
      <c r="F1026">
        <v>95251</v>
      </c>
      <c r="G1026">
        <v>91835</v>
      </c>
      <c r="H1026">
        <v>87887</v>
      </c>
      <c r="I1026">
        <v>83220</v>
      </c>
      <c r="J1026">
        <v>77187</v>
      </c>
      <c r="K1026">
        <v>70030</v>
      </c>
      <c r="L1026">
        <v>62092</v>
      </c>
      <c r="M1026">
        <v>54082</v>
      </c>
      <c r="N1026">
        <v>47486</v>
      </c>
      <c r="O1026">
        <v>43093</v>
      </c>
      <c r="P1026">
        <v>40529</v>
      </c>
      <c r="Q1026">
        <v>40269</v>
      </c>
      <c r="R1026">
        <v>41273</v>
      </c>
      <c r="S1026">
        <v>42255</v>
      </c>
      <c r="T1026">
        <v>42642</v>
      </c>
      <c r="U1026">
        <v>42518</v>
      </c>
      <c r="V1026">
        <v>41663</v>
      </c>
      <c r="W1026">
        <v>40481</v>
      </c>
      <c r="X1026">
        <v>39243</v>
      </c>
      <c r="Y1026">
        <v>38200</v>
      </c>
      <c r="Z1026">
        <v>37482</v>
      </c>
      <c r="AA1026">
        <v>36644</v>
      </c>
      <c r="AB1026">
        <v>35944</v>
      </c>
      <c r="AC1026">
        <v>35143</v>
      </c>
      <c r="AD1026">
        <v>34191</v>
      </c>
    </row>
    <row r="1027" spans="1:30" customFormat="1" hidden="1">
      <c r="A1027" t="s">
        <v>133</v>
      </c>
      <c r="B1027" t="s">
        <v>141</v>
      </c>
      <c r="C1027" t="s">
        <v>935</v>
      </c>
      <c r="D1027" t="s">
        <v>934</v>
      </c>
      <c r="O1027">
        <v>65.7</v>
      </c>
      <c r="AA1027">
        <v>72.900000000000006</v>
      </c>
    </row>
    <row r="1028" spans="1:30" customFormat="1" hidden="1">
      <c r="A1028" t="s">
        <v>133</v>
      </c>
      <c r="B1028" t="s">
        <v>141</v>
      </c>
      <c r="C1028" t="s">
        <v>933</v>
      </c>
      <c r="D1028" t="s">
        <v>932</v>
      </c>
      <c r="E1028">
        <v>46473</v>
      </c>
      <c r="F1028">
        <v>45899</v>
      </c>
      <c r="G1028">
        <v>45342</v>
      </c>
      <c r="H1028">
        <v>43898</v>
      </c>
      <c r="I1028">
        <v>41813</v>
      </c>
      <c r="J1028">
        <v>38559</v>
      </c>
      <c r="K1028">
        <v>34406</v>
      </c>
      <c r="L1028">
        <v>29620</v>
      </c>
      <c r="M1028">
        <v>24735</v>
      </c>
      <c r="N1028">
        <v>21049</v>
      </c>
      <c r="O1028">
        <v>18600</v>
      </c>
      <c r="P1028">
        <v>17606</v>
      </c>
      <c r="Q1028">
        <v>17438</v>
      </c>
      <c r="R1028">
        <v>18026</v>
      </c>
      <c r="S1028">
        <v>18784</v>
      </c>
      <c r="T1028">
        <v>19285</v>
      </c>
      <c r="U1028">
        <v>19585</v>
      </c>
      <c r="V1028">
        <v>19719</v>
      </c>
      <c r="W1028">
        <v>19950</v>
      </c>
      <c r="X1028">
        <v>19973</v>
      </c>
      <c r="Y1028">
        <v>19919</v>
      </c>
      <c r="Z1028">
        <v>19793</v>
      </c>
      <c r="AA1028">
        <v>19405</v>
      </c>
      <c r="AB1028">
        <v>19026</v>
      </c>
      <c r="AC1028">
        <v>18438</v>
      </c>
      <c r="AD1028">
        <v>17927</v>
      </c>
    </row>
    <row r="1029" spans="1:30" customFormat="1" hidden="1">
      <c r="A1029" t="s">
        <v>133</v>
      </c>
      <c r="B1029" t="s">
        <v>141</v>
      </c>
      <c r="C1029" t="s">
        <v>931</v>
      </c>
      <c r="D1029" t="s">
        <v>930</v>
      </c>
      <c r="E1029">
        <v>10.5769230769231</v>
      </c>
      <c r="F1029">
        <v>10.380116959064299</v>
      </c>
      <c r="G1029">
        <v>10.224948875255601</v>
      </c>
      <c r="H1029">
        <v>10.025873221216001</v>
      </c>
      <c r="I1029">
        <v>9.9042536493486093</v>
      </c>
      <c r="J1029">
        <v>9.8418972332015802</v>
      </c>
      <c r="K1029">
        <v>10.0934182590234</v>
      </c>
      <c r="L1029">
        <v>10.810262136168699</v>
      </c>
      <c r="M1029">
        <v>12.0165816544124</v>
      </c>
      <c r="N1029">
        <v>13.6156112860594</v>
      </c>
      <c r="O1029">
        <v>15.398479585158301</v>
      </c>
      <c r="P1029">
        <v>17.163019280043699</v>
      </c>
      <c r="Q1029">
        <v>18.966817220201001</v>
      </c>
      <c r="R1029">
        <v>20.602021098809299</v>
      </c>
      <c r="S1029">
        <v>22.104616632279502</v>
      </c>
      <c r="T1029">
        <v>23.454080782265699</v>
      </c>
      <c r="U1029">
        <v>24.731584794982901</v>
      </c>
      <c r="V1029">
        <v>26.110153948757901</v>
      </c>
      <c r="W1029">
        <v>27.2777559427632</v>
      </c>
      <c r="X1029">
        <v>28.131455049593399</v>
      </c>
      <c r="Y1029">
        <v>28.799159344467501</v>
      </c>
      <c r="Z1029">
        <v>29.455312586637099</v>
      </c>
      <c r="AA1029">
        <v>30.089840583626</v>
      </c>
      <c r="AB1029">
        <v>30.773310571436902</v>
      </c>
      <c r="AC1029">
        <v>31.340613743475799</v>
      </c>
    </row>
    <row r="1030" spans="1:30" customFormat="1" hidden="1">
      <c r="A1030" t="s">
        <v>133</v>
      </c>
      <c r="B1030" t="s">
        <v>141</v>
      </c>
      <c r="C1030" t="s">
        <v>929</v>
      </c>
      <c r="D1030" t="s">
        <v>928</v>
      </c>
      <c r="E1030">
        <v>0.1</v>
      </c>
      <c r="F1030">
        <v>0.1</v>
      </c>
      <c r="G1030">
        <v>0.1</v>
      </c>
      <c r="H1030">
        <v>0.1</v>
      </c>
      <c r="I1030">
        <v>0.1</v>
      </c>
      <c r="J1030">
        <v>0.1</v>
      </c>
      <c r="K1030">
        <v>0.1</v>
      </c>
      <c r="L1030">
        <v>0.1</v>
      </c>
      <c r="M1030">
        <v>0.1</v>
      </c>
      <c r="N1030">
        <v>0.2</v>
      </c>
      <c r="O1030">
        <v>0.2</v>
      </c>
      <c r="P1030">
        <v>0.3</v>
      </c>
      <c r="Q1030">
        <v>0.3</v>
      </c>
      <c r="R1030">
        <v>0.3</v>
      </c>
      <c r="S1030">
        <v>0.4</v>
      </c>
      <c r="T1030">
        <v>0.4</v>
      </c>
      <c r="U1030">
        <v>0.4</v>
      </c>
      <c r="V1030">
        <v>0.4</v>
      </c>
      <c r="W1030">
        <v>0.4</v>
      </c>
      <c r="X1030">
        <v>0.4</v>
      </c>
      <c r="Y1030">
        <v>0.4</v>
      </c>
      <c r="Z1030">
        <v>0.4</v>
      </c>
      <c r="AA1030">
        <v>0.5</v>
      </c>
      <c r="AB1030">
        <v>0.5</v>
      </c>
      <c r="AC1030">
        <v>0.5</v>
      </c>
    </row>
    <row r="1031" spans="1:30" customFormat="1" hidden="1">
      <c r="A1031" t="s">
        <v>133</v>
      </c>
      <c r="B1031" t="s">
        <v>141</v>
      </c>
      <c r="C1031" t="s">
        <v>927</v>
      </c>
      <c r="D1031" t="s">
        <v>926</v>
      </c>
      <c r="E1031">
        <v>50.8</v>
      </c>
      <c r="F1031">
        <v>48.8</v>
      </c>
      <c r="G1031">
        <v>46.8</v>
      </c>
      <c r="H1031">
        <v>44.8</v>
      </c>
      <c r="I1031">
        <v>43</v>
      </c>
      <c r="J1031">
        <v>41.2</v>
      </c>
      <c r="K1031">
        <v>39.5</v>
      </c>
      <c r="L1031">
        <v>38</v>
      </c>
      <c r="M1031">
        <v>36.5</v>
      </c>
      <c r="N1031">
        <v>35.1</v>
      </c>
      <c r="O1031">
        <v>33.799999999999997</v>
      </c>
      <c r="P1031">
        <v>32.5</v>
      </c>
      <c r="Q1031">
        <v>31.4</v>
      </c>
      <c r="R1031">
        <v>30.4</v>
      </c>
      <c r="S1031">
        <v>29.4</v>
      </c>
      <c r="T1031">
        <v>28.5</v>
      </c>
      <c r="U1031">
        <v>27.7</v>
      </c>
      <c r="V1031">
        <v>26.9</v>
      </c>
      <c r="W1031">
        <v>26.2</v>
      </c>
      <c r="X1031">
        <v>25.5</v>
      </c>
      <c r="Y1031">
        <v>24.8</v>
      </c>
      <c r="Z1031">
        <v>24.2</v>
      </c>
      <c r="AA1031">
        <v>23.5</v>
      </c>
      <c r="AB1031">
        <v>22.9</v>
      </c>
      <c r="AC1031">
        <v>22.3</v>
      </c>
      <c r="AD1031">
        <v>21.7</v>
      </c>
    </row>
    <row r="1032" spans="1:30" customFormat="1" hidden="1">
      <c r="A1032" t="s">
        <v>133</v>
      </c>
      <c r="B1032" t="s">
        <v>141</v>
      </c>
      <c r="C1032" t="s">
        <v>925</v>
      </c>
      <c r="D1032" t="s">
        <v>924</v>
      </c>
      <c r="E1032">
        <v>44.7</v>
      </c>
      <c r="O1032">
        <v>29.2</v>
      </c>
      <c r="Y1032">
        <v>21.3</v>
      </c>
      <c r="AD1032">
        <v>18.7</v>
      </c>
    </row>
    <row r="1033" spans="1:30" customFormat="1" hidden="1">
      <c r="A1033" t="s">
        <v>133</v>
      </c>
      <c r="B1033" t="s">
        <v>141</v>
      </c>
      <c r="C1033" t="s">
        <v>923</v>
      </c>
      <c r="D1033" t="s">
        <v>922</v>
      </c>
      <c r="E1033">
        <v>56.5</v>
      </c>
      <c r="O1033">
        <v>38.1</v>
      </c>
      <c r="Y1033">
        <v>28.2</v>
      </c>
      <c r="AD1033">
        <v>24.6</v>
      </c>
    </row>
    <row r="1034" spans="1:30" customFormat="1" hidden="1">
      <c r="A1034" t="s">
        <v>133</v>
      </c>
      <c r="B1034" t="s">
        <v>141</v>
      </c>
      <c r="C1034" t="s">
        <v>921</v>
      </c>
      <c r="D1034" t="s">
        <v>920</v>
      </c>
      <c r="E1034">
        <v>23.9</v>
      </c>
      <c r="F1034">
        <v>23.5</v>
      </c>
      <c r="G1034">
        <v>23.1</v>
      </c>
      <c r="H1034">
        <v>22.4</v>
      </c>
      <c r="I1034">
        <v>21.7</v>
      </c>
      <c r="J1034">
        <v>20.8</v>
      </c>
      <c r="K1034">
        <v>19.899999999999999</v>
      </c>
      <c r="L1034">
        <v>18.899999999999999</v>
      </c>
      <c r="M1034">
        <v>17.7</v>
      </c>
      <c r="N1034">
        <v>16.7</v>
      </c>
      <c r="O1034">
        <v>15.7</v>
      </c>
      <c r="P1034">
        <v>14.8</v>
      </c>
      <c r="Q1034">
        <v>13.9</v>
      </c>
      <c r="R1034">
        <v>13.3</v>
      </c>
      <c r="S1034">
        <v>12.9</v>
      </c>
      <c r="T1034">
        <v>12.6</v>
      </c>
      <c r="U1034">
        <v>12.5</v>
      </c>
      <c r="V1034">
        <v>12.5</v>
      </c>
      <c r="W1034">
        <v>12.7</v>
      </c>
      <c r="X1034">
        <v>12.8</v>
      </c>
      <c r="Y1034">
        <v>12.8</v>
      </c>
      <c r="Z1034">
        <v>12.7</v>
      </c>
      <c r="AA1034">
        <v>12.4</v>
      </c>
      <c r="AB1034">
        <v>12.1</v>
      </c>
      <c r="AC1034">
        <v>11.7</v>
      </c>
      <c r="AD1034">
        <v>11.4</v>
      </c>
    </row>
    <row r="1035" spans="1:30" customFormat="1" hidden="1">
      <c r="A1035" t="s">
        <v>133</v>
      </c>
      <c r="B1035" t="s">
        <v>141</v>
      </c>
      <c r="C1035" t="s">
        <v>919</v>
      </c>
      <c r="D1035" t="s">
        <v>918</v>
      </c>
      <c r="L1035">
        <v>66.7</v>
      </c>
      <c r="Q1035">
        <v>66.599999999999994</v>
      </c>
    </row>
    <row r="1036" spans="1:30" customFormat="1" hidden="1">
      <c r="A1036" t="s">
        <v>133</v>
      </c>
      <c r="B1036" t="s">
        <v>141</v>
      </c>
      <c r="C1036" t="s">
        <v>917</v>
      </c>
      <c r="D1036" t="s">
        <v>916</v>
      </c>
      <c r="E1036">
        <v>55.7</v>
      </c>
      <c r="F1036">
        <v>57.4</v>
      </c>
      <c r="G1036">
        <v>59</v>
      </c>
      <c r="H1036">
        <v>60.7</v>
      </c>
      <c r="I1036">
        <v>62.3</v>
      </c>
      <c r="J1036">
        <v>63.9</v>
      </c>
      <c r="K1036">
        <v>65.599999999999994</v>
      </c>
      <c r="L1036">
        <v>67.2</v>
      </c>
      <c r="M1036">
        <v>68.900000000000006</v>
      </c>
      <c r="N1036">
        <v>70.5</v>
      </c>
      <c r="O1036">
        <v>72.2</v>
      </c>
      <c r="P1036">
        <v>73.8</v>
      </c>
      <c r="Q1036">
        <v>75.5</v>
      </c>
      <c r="R1036">
        <v>77.099999999999994</v>
      </c>
      <c r="S1036">
        <v>78.8</v>
      </c>
      <c r="T1036">
        <v>80.400000000000006</v>
      </c>
      <c r="U1036">
        <v>82</v>
      </c>
      <c r="V1036">
        <v>83.7</v>
      </c>
      <c r="W1036">
        <v>85.3</v>
      </c>
      <c r="X1036">
        <v>87</v>
      </c>
      <c r="Y1036">
        <v>88.6</v>
      </c>
      <c r="Z1036">
        <v>90.3</v>
      </c>
      <c r="AA1036">
        <v>91.9</v>
      </c>
      <c r="AB1036">
        <v>93.6</v>
      </c>
      <c r="AC1036">
        <v>95.2</v>
      </c>
      <c r="AD1036">
        <v>96.9</v>
      </c>
    </row>
    <row r="1037" spans="1:30" customFormat="1" hidden="1">
      <c r="A1037" t="s">
        <v>133</v>
      </c>
      <c r="B1037" t="s">
        <v>141</v>
      </c>
      <c r="C1037" t="s">
        <v>915</v>
      </c>
      <c r="D1037" t="s">
        <v>914</v>
      </c>
      <c r="E1037">
        <v>90</v>
      </c>
      <c r="F1037">
        <v>90.4</v>
      </c>
      <c r="G1037">
        <v>90.7</v>
      </c>
      <c r="H1037">
        <v>91.1</v>
      </c>
      <c r="I1037">
        <v>91.5</v>
      </c>
      <c r="J1037">
        <v>91.8</v>
      </c>
      <c r="K1037">
        <v>92.2</v>
      </c>
      <c r="L1037">
        <v>92.6</v>
      </c>
      <c r="M1037">
        <v>92.9</v>
      </c>
      <c r="N1037">
        <v>93.3</v>
      </c>
      <c r="O1037">
        <v>93.6</v>
      </c>
      <c r="P1037">
        <v>94</v>
      </c>
      <c r="Q1037">
        <v>94.4</v>
      </c>
      <c r="R1037">
        <v>94.7</v>
      </c>
      <c r="S1037">
        <v>95.1</v>
      </c>
      <c r="T1037">
        <v>95.5</v>
      </c>
      <c r="U1037">
        <v>95.8</v>
      </c>
      <c r="V1037">
        <v>96.2</v>
      </c>
      <c r="W1037">
        <v>96.5</v>
      </c>
      <c r="X1037">
        <v>96.9</v>
      </c>
      <c r="Y1037">
        <v>97.3</v>
      </c>
      <c r="Z1037">
        <v>97.6</v>
      </c>
      <c r="AA1037">
        <v>98</v>
      </c>
      <c r="AB1037">
        <v>98.4</v>
      </c>
      <c r="AC1037">
        <v>98.7</v>
      </c>
      <c r="AD1037">
        <v>99.1</v>
      </c>
    </row>
    <row r="1038" spans="1:30" customFormat="1" hidden="1">
      <c r="A1038" t="s">
        <v>133</v>
      </c>
      <c r="B1038" t="s">
        <v>141</v>
      </c>
      <c r="C1038" t="s">
        <v>913</v>
      </c>
      <c r="D1038" t="s">
        <v>912</v>
      </c>
      <c r="E1038">
        <v>62.7</v>
      </c>
      <c r="F1038">
        <v>64.2</v>
      </c>
      <c r="G1038">
        <v>65.7</v>
      </c>
      <c r="H1038">
        <v>67.2</v>
      </c>
      <c r="I1038">
        <v>68.7</v>
      </c>
      <c r="J1038">
        <v>70.099999999999994</v>
      </c>
      <c r="K1038">
        <v>71.599999999999994</v>
      </c>
      <c r="L1038">
        <v>73.099999999999994</v>
      </c>
      <c r="M1038">
        <v>74.5</v>
      </c>
      <c r="N1038">
        <v>75.900000000000006</v>
      </c>
      <c r="O1038">
        <v>77.400000000000006</v>
      </c>
      <c r="P1038">
        <v>78.900000000000006</v>
      </c>
      <c r="Q1038">
        <v>80.3</v>
      </c>
      <c r="R1038">
        <v>81.7</v>
      </c>
      <c r="S1038">
        <v>83.1</v>
      </c>
      <c r="T1038">
        <v>84.5</v>
      </c>
      <c r="U1038">
        <v>85.9</v>
      </c>
      <c r="V1038">
        <v>87.3</v>
      </c>
      <c r="W1038">
        <v>88.6</v>
      </c>
      <c r="X1038">
        <v>89.9</v>
      </c>
      <c r="Y1038">
        <v>91.3</v>
      </c>
      <c r="Z1038">
        <v>92.6</v>
      </c>
      <c r="AA1038">
        <v>93.8</v>
      </c>
      <c r="AB1038">
        <v>95.1</v>
      </c>
      <c r="AC1038">
        <v>96.4</v>
      </c>
      <c r="AD1038">
        <v>97.6</v>
      </c>
    </row>
    <row r="1039" spans="1:30" customFormat="1" hidden="1">
      <c r="A1039" t="s">
        <v>133</v>
      </c>
      <c r="B1039" t="s">
        <v>141</v>
      </c>
      <c r="C1039" t="s">
        <v>911</v>
      </c>
      <c r="D1039" t="s">
        <v>910</v>
      </c>
      <c r="E1039">
        <v>100</v>
      </c>
      <c r="F1039">
        <v>100</v>
      </c>
      <c r="G1039">
        <v>100</v>
      </c>
      <c r="H1039">
        <v>100</v>
      </c>
      <c r="I1039">
        <v>100</v>
      </c>
      <c r="J1039">
        <v>100</v>
      </c>
      <c r="K1039">
        <v>100</v>
      </c>
      <c r="L1039">
        <v>100</v>
      </c>
      <c r="M1039">
        <v>200</v>
      </c>
      <c r="N1039">
        <v>500</v>
      </c>
      <c r="O1039">
        <v>500</v>
      </c>
      <c r="P1039">
        <v>1000</v>
      </c>
      <c r="Q1039">
        <v>1000</v>
      </c>
      <c r="R1039">
        <v>1000</v>
      </c>
      <c r="S1039">
        <v>1200</v>
      </c>
      <c r="T1039">
        <v>1500</v>
      </c>
      <c r="U1039">
        <v>1800</v>
      </c>
      <c r="V1039">
        <v>2100</v>
      </c>
      <c r="W1039">
        <v>2500</v>
      </c>
      <c r="X1039">
        <v>2900</v>
      </c>
      <c r="Y1039">
        <v>3500</v>
      </c>
      <c r="Z1039">
        <v>4100</v>
      </c>
      <c r="AA1039">
        <v>4700</v>
      </c>
      <c r="AB1039">
        <v>5100</v>
      </c>
      <c r="AC1039">
        <v>5300</v>
      </c>
    </row>
    <row r="1040" spans="1:30" customFormat="1" hidden="1">
      <c r="A1040" t="s">
        <v>133</v>
      </c>
      <c r="B1040" t="s">
        <v>141</v>
      </c>
      <c r="C1040" t="s">
        <v>909</v>
      </c>
      <c r="D1040" t="s">
        <v>908</v>
      </c>
      <c r="E1040">
        <v>0.1</v>
      </c>
      <c r="F1040">
        <v>0.1</v>
      </c>
      <c r="G1040">
        <v>0.1</v>
      </c>
      <c r="H1040">
        <v>0.1</v>
      </c>
      <c r="I1040">
        <v>0.1</v>
      </c>
      <c r="J1040">
        <v>0.1</v>
      </c>
      <c r="K1040">
        <v>0.1</v>
      </c>
      <c r="L1040">
        <v>0.1</v>
      </c>
      <c r="M1040">
        <v>0.1</v>
      </c>
      <c r="N1040">
        <v>0.1</v>
      </c>
      <c r="O1040">
        <v>0.1</v>
      </c>
      <c r="P1040">
        <v>0.2</v>
      </c>
      <c r="Q1040">
        <v>0.2</v>
      </c>
      <c r="R1040">
        <v>0.2</v>
      </c>
      <c r="S1040">
        <v>0.2</v>
      </c>
      <c r="T1040">
        <v>0.3</v>
      </c>
      <c r="U1040">
        <v>0.3</v>
      </c>
      <c r="V1040">
        <v>0.3</v>
      </c>
      <c r="W1040">
        <v>0.3</v>
      </c>
      <c r="X1040">
        <v>0.3</v>
      </c>
      <c r="Y1040">
        <v>0.3</v>
      </c>
      <c r="Z1040">
        <v>0.3</v>
      </c>
      <c r="AA1040">
        <v>0.3</v>
      </c>
      <c r="AB1040">
        <v>0.3</v>
      </c>
      <c r="AC1040">
        <v>0.2</v>
      </c>
    </row>
    <row r="1041" spans="1:30" customFormat="1" hidden="1">
      <c r="A1041" t="s">
        <v>133</v>
      </c>
      <c r="B1041" t="s">
        <v>141</v>
      </c>
      <c r="C1041" t="s">
        <v>907</v>
      </c>
      <c r="D1041" t="s">
        <v>906</v>
      </c>
      <c r="E1041">
        <v>0.1</v>
      </c>
      <c r="F1041">
        <v>0.1</v>
      </c>
      <c r="G1041">
        <v>0.1</v>
      </c>
      <c r="H1041">
        <v>0.1</v>
      </c>
      <c r="I1041">
        <v>0.1</v>
      </c>
      <c r="J1041">
        <v>0.1</v>
      </c>
      <c r="K1041">
        <v>0.1</v>
      </c>
      <c r="L1041">
        <v>0.2</v>
      </c>
      <c r="M1041">
        <v>0.3</v>
      </c>
      <c r="N1041">
        <v>0.4</v>
      </c>
      <c r="O1041">
        <v>0.4</v>
      </c>
      <c r="P1041">
        <v>0.4</v>
      </c>
      <c r="Q1041">
        <v>0.4</v>
      </c>
      <c r="R1041">
        <v>0.4</v>
      </c>
      <c r="S1041">
        <v>0.4</v>
      </c>
      <c r="T1041">
        <v>0.4</v>
      </c>
      <c r="U1041">
        <v>0.4</v>
      </c>
      <c r="V1041">
        <v>0.4</v>
      </c>
      <c r="W1041">
        <v>0.3</v>
      </c>
      <c r="X1041">
        <v>0.3</v>
      </c>
      <c r="Y1041">
        <v>0.3</v>
      </c>
      <c r="Z1041">
        <v>0.3</v>
      </c>
      <c r="AA1041">
        <v>0.3</v>
      </c>
      <c r="AB1041">
        <v>0.3</v>
      </c>
      <c r="AC1041">
        <v>0.3</v>
      </c>
    </row>
    <row r="1042" spans="1:30" customFormat="1" hidden="1">
      <c r="A1042" t="s">
        <v>133</v>
      </c>
      <c r="B1042" t="s">
        <v>141</v>
      </c>
      <c r="C1042" t="s">
        <v>905</v>
      </c>
      <c r="D1042" t="s">
        <v>904</v>
      </c>
      <c r="O1042">
        <v>0</v>
      </c>
      <c r="P1042">
        <v>0</v>
      </c>
      <c r="Q1042">
        <v>0</v>
      </c>
      <c r="R1042">
        <v>0</v>
      </c>
      <c r="S1042">
        <v>0</v>
      </c>
      <c r="T1042">
        <v>1</v>
      </c>
      <c r="U1042">
        <v>4</v>
      </c>
      <c r="V1042">
        <v>8</v>
      </c>
      <c r="W1042">
        <v>13</v>
      </c>
      <c r="X1042">
        <v>18</v>
      </c>
      <c r="Y1042">
        <v>22</v>
      </c>
      <c r="Z1042">
        <v>26</v>
      </c>
      <c r="AA1042">
        <v>30</v>
      </c>
      <c r="AB1042">
        <v>34</v>
      </c>
      <c r="AC1042">
        <v>37</v>
      </c>
    </row>
    <row r="1043" spans="1:30" customFormat="1" hidden="1">
      <c r="A1043" t="s">
        <v>133</v>
      </c>
      <c r="B1043" t="s">
        <v>141</v>
      </c>
      <c r="C1043" t="s">
        <v>903</v>
      </c>
      <c r="D1043" t="s">
        <v>902</v>
      </c>
      <c r="E1043">
        <v>88</v>
      </c>
      <c r="F1043">
        <v>88</v>
      </c>
      <c r="G1043">
        <v>88</v>
      </c>
      <c r="H1043">
        <v>91</v>
      </c>
      <c r="I1043">
        <v>94</v>
      </c>
      <c r="J1043">
        <v>93</v>
      </c>
      <c r="K1043">
        <v>94</v>
      </c>
      <c r="L1043">
        <v>95</v>
      </c>
      <c r="M1043">
        <v>94</v>
      </c>
      <c r="N1043">
        <v>93</v>
      </c>
      <c r="O1043">
        <v>96</v>
      </c>
      <c r="P1043">
        <v>96</v>
      </c>
      <c r="Q1043">
        <v>75</v>
      </c>
      <c r="R1043">
        <v>99</v>
      </c>
      <c r="S1043">
        <v>96</v>
      </c>
      <c r="T1043">
        <v>95</v>
      </c>
      <c r="U1043">
        <v>94</v>
      </c>
      <c r="V1043">
        <v>92</v>
      </c>
      <c r="W1043">
        <v>93</v>
      </c>
      <c r="X1043">
        <v>96</v>
      </c>
      <c r="Y1043">
        <v>93</v>
      </c>
      <c r="Z1043">
        <v>95</v>
      </c>
      <c r="AA1043">
        <v>97</v>
      </c>
      <c r="AB1043">
        <v>59</v>
      </c>
      <c r="AC1043">
        <v>95</v>
      </c>
    </row>
    <row r="1044" spans="1:30" customFormat="1" hidden="1">
      <c r="A1044" t="s">
        <v>133</v>
      </c>
      <c r="B1044" t="s">
        <v>141</v>
      </c>
      <c r="C1044" t="s">
        <v>901</v>
      </c>
      <c r="D1044" t="s">
        <v>900</v>
      </c>
      <c r="E1044">
        <v>88</v>
      </c>
      <c r="F1044">
        <v>88</v>
      </c>
      <c r="G1044">
        <v>90</v>
      </c>
      <c r="H1044">
        <v>93</v>
      </c>
      <c r="I1044">
        <v>96</v>
      </c>
      <c r="J1044">
        <v>95</v>
      </c>
      <c r="K1044">
        <v>96</v>
      </c>
      <c r="L1044">
        <v>96</v>
      </c>
      <c r="M1044">
        <v>96</v>
      </c>
      <c r="N1044">
        <v>94</v>
      </c>
      <c r="O1044">
        <v>97</v>
      </c>
      <c r="P1044">
        <v>98</v>
      </c>
      <c r="Q1044">
        <v>96</v>
      </c>
      <c r="R1044">
        <v>93</v>
      </c>
      <c r="S1044">
        <v>97</v>
      </c>
      <c r="T1044">
        <v>95</v>
      </c>
      <c r="U1044">
        <v>93</v>
      </c>
      <c r="V1044">
        <v>83</v>
      </c>
      <c r="W1044">
        <v>92</v>
      </c>
      <c r="X1044">
        <v>97</v>
      </c>
      <c r="Y1044">
        <v>98</v>
      </c>
      <c r="Z1044">
        <v>96</v>
      </c>
      <c r="AA1044">
        <v>96</v>
      </c>
      <c r="AB1044">
        <v>98</v>
      </c>
      <c r="AC1044">
        <v>97</v>
      </c>
    </row>
    <row r="1045" spans="1:30" customFormat="1" hidden="1">
      <c r="A1045" t="s">
        <v>133</v>
      </c>
      <c r="B1045" t="s">
        <v>141</v>
      </c>
      <c r="C1045" t="s">
        <v>899</v>
      </c>
      <c r="D1045" t="s">
        <v>898</v>
      </c>
      <c r="E1045">
        <v>3.8329000472999999</v>
      </c>
      <c r="L1045">
        <v>1.6699999570999999</v>
      </c>
      <c r="P1045">
        <v>2.4000000953999998</v>
      </c>
      <c r="Q1045">
        <v>1.4</v>
      </c>
      <c r="S1045">
        <v>2.8</v>
      </c>
      <c r="T1045">
        <v>2.6</v>
      </c>
      <c r="U1045">
        <v>2.66</v>
      </c>
      <c r="W1045">
        <v>2.9</v>
      </c>
      <c r="X1045">
        <v>3.1</v>
      </c>
      <c r="Y1045">
        <v>2</v>
      </c>
    </row>
    <row r="1046" spans="1:30">
      <c r="A1046" s="1" t="s">
        <v>133</v>
      </c>
      <c r="B1046" s="1" t="s">
        <v>141</v>
      </c>
      <c r="C1046" s="1" t="s">
        <v>897</v>
      </c>
      <c r="D1046" s="1" t="s">
        <v>896</v>
      </c>
    </row>
    <row r="1047" spans="1:30" customFormat="1" hidden="1">
      <c r="A1047" t="s">
        <v>133</v>
      </c>
      <c r="B1047" t="s">
        <v>141</v>
      </c>
      <c r="C1047" t="s">
        <v>895</v>
      </c>
      <c r="D1047" t="s">
        <v>894</v>
      </c>
      <c r="P1047">
        <v>0.748</v>
      </c>
      <c r="Q1047">
        <v>0.77</v>
      </c>
      <c r="S1047">
        <v>0.66300000000000003</v>
      </c>
      <c r="T1047">
        <v>0.82699999999999996</v>
      </c>
      <c r="U1047">
        <v>0.872</v>
      </c>
      <c r="V1047">
        <v>0.93899999999999995</v>
      </c>
      <c r="W1047">
        <v>1.006</v>
      </c>
      <c r="X1047">
        <v>0.95499999999999996</v>
      </c>
      <c r="Y1047">
        <v>1.048</v>
      </c>
      <c r="Z1047">
        <v>1.137</v>
      </c>
      <c r="AA1047">
        <v>1.2829999999999999</v>
      </c>
      <c r="AB1047">
        <v>1.236</v>
      </c>
    </row>
    <row r="1048" spans="1:30" customFormat="1" hidden="1">
      <c r="A1048" t="s">
        <v>133</v>
      </c>
      <c r="B1048" t="s">
        <v>141</v>
      </c>
      <c r="C1048" t="s">
        <v>893</v>
      </c>
      <c r="D1048" t="s">
        <v>892</v>
      </c>
      <c r="E1048">
        <v>0.4038999975</v>
      </c>
      <c r="F1048">
        <v>0.4065999985</v>
      </c>
      <c r="G1048">
        <v>0.43720000980000001</v>
      </c>
      <c r="L1048">
        <v>0.56899999999999995</v>
      </c>
      <c r="M1048">
        <v>0.48</v>
      </c>
      <c r="N1048">
        <v>0.51500000000000001</v>
      </c>
      <c r="P1048">
        <v>0.53400000000000003</v>
      </c>
      <c r="Q1048">
        <v>0.56000000000000005</v>
      </c>
      <c r="T1048">
        <v>1.2</v>
      </c>
      <c r="U1048">
        <v>1.1910000000000001</v>
      </c>
      <c r="V1048">
        <v>1.1990000000000001</v>
      </c>
      <c r="W1048">
        <v>1.224</v>
      </c>
      <c r="X1048">
        <v>1.109</v>
      </c>
      <c r="Y1048">
        <v>1.1100000000000001</v>
      </c>
      <c r="Z1048">
        <v>1.159</v>
      </c>
      <c r="AA1048">
        <v>1.2749999999999999</v>
      </c>
      <c r="AB1048">
        <v>1.19</v>
      </c>
    </row>
    <row r="1049" spans="1:30" customFormat="1" hidden="1">
      <c r="A1049" t="s">
        <v>133</v>
      </c>
      <c r="B1049" t="s">
        <v>141</v>
      </c>
      <c r="C1049" t="s">
        <v>891</v>
      </c>
      <c r="D1049" t="s">
        <v>890</v>
      </c>
    </row>
    <row r="1050" spans="1:30" customFormat="1" hidden="1">
      <c r="A1050" t="s">
        <v>133</v>
      </c>
      <c r="B1050" t="s">
        <v>141</v>
      </c>
      <c r="C1050" t="s">
        <v>889</v>
      </c>
      <c r="D1050" t="s">
        <v>888</v>
      </c>
      <c r="O1050">
        <v>16</v>
      </c>
      <c r="T1050">
        <v>13</v>
      </c>
      <c r="U1050">
        <v>5</v>
      </c>
      <c r="Z1050">
        <v>9.4</v>
      </c>
    </row>
    <row r="1051" spans="1:30" customFormat="1" hidden="1">
      <c r="A1051" t="s">
        <v>133</v>
      </c>
      <c r="B1051" t="s">
        <v>141</v>
      </c>
      <c r="C1051" t="s">
        <v>887</v>
      </c>
      <c r="D1051" t="s">
        <v>886</v>
      </c>
      <c r="O1051">
        <v>7</v>
      </c>
      <c r="U1051">
        <v>3</v>
      </c>
      <c r="Z1051">
        <v>1.2</v>
      </c>
    </row>
    <row r="1052" spans="1:30" customFormat="1" hidden="1">
      <c r="A1052" t="s">
        <v>133</v>
      </c>
      <c r="B1052" t="s">
        <v>141</v>
      </c>
      <c r="C1052" t="s">
        <v>885</v>
      </c>
      <c r="D1052" t="s">
        <v>884</v>
      </c>
      <c r="E1052">
        <v>2700</v>
      </c>
      <c r="F1052">
        <v>2600</v>
      </c>
      <c r="G1052">
        <v>2400</v>
      </c>
      <c r="H1052">
        <v>2200</v>
      </c>
      <c r="I1052">
        <v>2000</v>
      </c>
      <c r="J1052">
        <v>1800</v>
      </c>
      <c r="K1052">
        <v>1600</v>
      </c>
      <c r="L1052">
        <v>1500</v>
      </c>
      <c r="M1052">
        <v>1300</v>
      </c>
      <c r="N1052">
        <v>1200</v>
      </c>
      <c r="O1052">
        <v>1100</v>
      </c>
      <c r="P1052">
        <v>1100</v>
      </c>
      <c r="Q1052">
        <v>1000</v>
      </c>
      <c r="R1052">
        <v>950</v>
      </c>
      <c r="S1052">
        <v>910</v>
      </c>
      <c r="T1052">
        <v>870</v>
      </c>
      <c r="U1052">
        <v>850</v>
      </c>
      <c r="V1052">
        <v>860</v>
      </c>
      <c r="W1052">
        <v>860</v>
      </c>
      <c r="X1052">
        <v>880</v>
      </c>
      <c r="Y1052">
        <v>900</v>
      </c>
      <c r="Z1052">
        <v>870</v>
      </c>
      <c r="AA1052">
        <v>880</v>
      </c>
      <c r="AB1052">
        <v>870</v>
      </c>
      <c r="AC1052">
        <v>860</v>
      </c>
      <c r="AD1052">
        <v>860</v>
      </c>
    </row>
    <row r="1053" spans="1:30" customFormat="1" hidden="1">
      <c r="A1053" t="s">
        <v>133</v>
      </c>
      <c r="B1053" t="s">
        <v>141</v>
      </c>
      <c r="C1053" t="s">
        <v>883</v>
      </c>
      <c r="D1053" t="s">
        <v>882</v>
      </c>
      <c r="E1053">
        <v>180</v>
      </c>
      <c r="F1053">
        <v>190</v>
      </c>
      <c r="G1053">
        <v>210</v>
      </c>
      <c r="H1053">
        <v>240</v>
      </c>
      <c r="I1053">
        <v>270</v>
      </c>
      <c r="J1053">
        <v>300</v>
      </c>
      <c r="K1053">
        <v>350</v>
      </c>
      <c r="L1053">
        <v>400</v>
      </c>
      <c r="M1053">
        <v>450</v>
      </c>
      <c r="N1053">
        <v>510</v>
      </c>
      <c r="O1053">
        <v>560</v>
      </c>
      <c r="P1053">
        <v>610</v>
      </c>
      <c r="Q1053">
        <v>660</v>
      </c>
      <c r="R1053">
        <v>710</v>
      </c>
      <c r="S1053">
        <v>750</v>
      </c>
      <c r="T1053">
        <v>800</v>
      </c>
      <c r="U1053">
        <v>830</v>
      </c>
      <c r="V1053">
        <v>830</v>
      </c>
      <c r="W1053">
        <v>840</v>
      </c>
      <c r="X1053">
        <v>830</v>
      </c>
      <c r="Y1053">
        <v>810</v>
      </c>
      <c r="Z1053">
        <v>850</v>
      </c>
      <c r="AA1053">
        <v>850</v>
      </c>
      <c r="AB1053">
        <v>850</v>
      </c>
      <c r="AC1053">
        <v>870</v>
      </c>
      <c r="AD1053">
        <v>870</v>
      </c>
    </row>
    <row r="1054" spans="1:30" customFormat="1" hidden="1">
      <c r="A1054" t="s">
        <v>133</v>
      </c>
      <c r="B1054" t="s">
        <v>141</v>
      </c>
      <c r="C1054" t="s">
        <v>881</v>
      </c>
      <c r="D1054" t="s">
        <v>880</v>
      </c>
      <c r="E1054">
        <v>0.56383202880801897</v>
      </c>
      <c r="F1054">
        <v>0.51514186530023398</v>
      </c>
      <c r="G1054">
        <v>0.46816687224637599</v>
      </c>
      <c r="H1054">
        <v>0.42116899179160699</v>
      </c>
      <c r="I1054">
        <v>0.373413402276007</v>
      </c>
      <c r="J1054">
        <v>0.32881674118450899</v>
      </c>
      <c r="K1054">
        <v>0.28787939514650202</v>
      </c>
      <c r="L1054">
        <v>0.251988570318674</v>
      </c>
      <c r="M1054">
        <v>0.222255057477799</v>
      </c>
      <c r="N1054">
        <v>0.19780560780242701</v>
      </c>
      <c r="O1054">
        <v>0.179022723098722</v>
      </c>
      <c r="P1054">
        <v>0.16356930359654601</v>
      </c>
      <c r="Q1054">
        <v>0.15096837783061701</v>
      </c>
      <c r="R1054">
        <v>0.14114348237270199</v>
      </c>
      <c r="S1054">
        <v>0.13250488662524201</v>
      </c>
      <c r="T1054">
        <v>0.125165283684324</v>
      </c>
      <c r="U1054">
        <v>0.120789131167506</v>
      </c>
      <c r="V1054">
        <v>0.120173548923735</v>
      </c>
      <c r="W1054">
        <v>0.119608957833113</v>
      </c>
      <c r="X1054">
        <v>0.120071535243296</v>
      </c>
      <c r="Y1054">
        <v>0.122849248151756</v>
      </c>
      <c r="Z1054">
        <v>0.117780545454443</v>
      </c>
      <c r="AA1054">
        <v>0.118337261246829</v>
      </c>
      <c r="AB1054">
        <v>0.117041477815258</v>
      </c>
      <c r="AC1054">
        <v>0.115190481595912</v>
      </c>
      <c r="AD1054">
        <v>0.11447392276009299</v>
      </c>
    </row>
    <row r="1055" spans="1:30" customFormat="1" hidden="1">
      <c r="A1055" t="s">
        <v>133</v>
      </c>
      <c r="B1055" t="s">
        <v>141</v>
      </c>
      <c r="C1055" t="s">
        <v>879</v>
      </c>
      <c r="D1055" t="s">
        <v>878</v>
      </c>
      <c r="J1055">
        <v>43.7</v>
      </c>
      <c r="K1055">
        <v>42.4</v>
      </c>
      <c r="L1055">
        <v>41</v>
      </c>
      <c r="M1055">
        <v>39.6</v>
      </c>
      <c r="N1055">
        <v>38.1</v>
      </c>
      <c r="O1055">
        <v>36.6</v>
      </c>
      <c r="P1055">
        <v>35.200000000000003</v>
      </c>
      <c r="Q1055">
        <v>33.9</v>
      </c>
      <c r="R1055">
        <v>32.6</v>
      </c>
      <c r="S1055">
        <v>31.4</v>
      </c>
      <c r="T1055">
        <v>30.2</v>
      </c>
      <c r="U1055">
        <v>29</v>
      </c>
      <c r="V1055">
        <v>27.8</v>
      </c>
      <c r="W1055">
        <v>26.6</v>
      </c>
      <c r="X1055">
        <v>25.5</v>
      </c>
      <c r="Y1055">
        <v>24.4</v>
      </c>
      <c r="Z1055">
        <v>23.5</v>
      </c>
    </row>
    <row r="1056" spans="1:30" customFormat="1" hidden="1">
      <c r="A1056" t="s">
        <v>133</v>
      </c>
      <c r="B1056" t="s">
        <v>141</v>
      </c>
      <c r="C1056" t="s">
        <v>877</v>
      </c>
      <c r="D1056" t="s">
        <v>876</v>
      </c>
      <c r="O1056">
        <v>1.9</v>
      </c>
      <c r="T1056">
        <v>1.6</v>
      </c>
      <c r="Y1056">
        <v>1.4</v>
      </c>
      <c r="AA1056">
        <v>1.4</v>
      </c>
    </row>
    <row r="1057" spans="1:30" customFormat="1" hidden="1">
      <c r="A1057" t="s">
        <v>133</v>
      </c>
      <c r="B1057" t="s">
        <v>141</v>
      </c>
      <c r="C1057" t="s">
        <v>875</v>
      </c>
      <c r="D1057" t="s">
        <v>874</v>
      </c>
      <c r="O1057">
        <v>51.1</v>
      </c>
      <c r="T1057">
        <v>49.5</v>
      </c>
      <c r="Y1057">
        <v>48.3</v>
      </c>
      <c r="AA1057">
        <v>47.6</v>
      </c>
    </row>
    <row r="1058" spans="1:30" customFormat="1" hidden="1">
      <c r="A1058" t="s">
        <v>133</v>
      </c>
      <c r="B1058" t="s">
        <v>141</v>
      </c>
      <c r="C1058" t="s">
        <v>873</v>
      </c>
      <c r="D1058" t="s">
        <v>872</v>
      </c>
      <c r="AC1058">
        <v>61.5</v>
      </c>
    </row>
    <row r="1059" spans="1:30" customFormat="1" hidden="1">
      <c r="A1059" t="s">
        <v>133</v>
      </c>
      <c r="B1059" t="s">
        <v>141</v>
      </c>
      <c r="C1059" t="s">
        <v>871</v>
      </c>
      <c r="D1059" t="s">
        <v>870</v>
      </c>
      <c r="AC1059">
        <v>63.6</v>
      </c>
    </row>
    <row r="1060" spans="1:30" customFormat="1" hidden="1">
      <c r="A1060" t="s">
        <v>133</v>
      </c>
      <c r="B1060" t="s">
        <v>141</v>
      </c>
      <c r="C1060" t="s">
        <v>869</v>
      </c>
      <c r="D1060" t="s">
        <v>868</v>
      </c>
      <c r="AA1060">
        <v>1934</v>
      </c>
    </row>
    <row r="1061" spans="1:30" customFormat="1" hidden="1">
      <c r="A1061" t="s">
        <v>133</v>
      </c>
      <c r="B1061" t="s">
        <v>141</v>
      </c>
      <c r="C1061" t="s">
        <v>867</v>
      </c>
      <c r="D1061" t="s">
        <v>866</v>
      </c>
      <c r="E1061">
        <v>36.200000000000003</v>
      </c>
      <c r="F1061">
        <v>37.9</v>
      </c>
      <c r="G1061">
        <v>39.6</v>
      </c>
      <c r="H1061">
        <v>41.2</v>
      </c>
      <c r="I1061">
        <v>42.9</v>
      </c>
      <c r="J1061">
        <v>44.6</v>
      </c>
      <c r="K1061">
        <v>46.2</v>
      </c>
      <c r="L1061">
        <v>47.9</v>
      </c>
      <c r="M1061">
        <v>49.5</v>
      </c>
      <c r="N1061">
        <v>51.2</v>
      </c>
      <c r="O1061">
        <v>52.9</v>
      </c>
      <c r="P1061">
        <v>54.6</v>
      </c>
      <c r="Q1061">
        <v>56.3</v>
      </c>
      <c r="R1061">
        <v>58</v>
      </c>
      <c r="S1061">
        <v>59.7</v>
      </c>
      <c r="T1061">
        <v>61.4</v>
      </c>
      <c r="U1061">
        <v>63</v>
      </c>
      <c r="V1061">
        <v>64.7</v>
      </c>
      <c r="W1061">
        <v>66.400000000000006</v>
      </c>
      <c r="X1061">
        <v>68.099999999999994</v>
      </c>
      <c r="Y1061">
        <v>69.7</v>
      </c>
      <c r="Z1061">
        <v>71.400000000000006</v>
      </c>
      <c r="AA1061">
        <v>73.099999999999994</v>
      </c>
      <c r="AB1061">
        <v>74.7</v>
      </c>
      <c r="AC1061">
        <v>76.3</v>
      </c>
      <c r="AD1061">
        <v>78</v>
      </c>
    </row>
    <row r="1062" spans="1:30" customFormat="1" hidden="1">
      <c r="A1062" t="s">
        <v>133</v>
      </c>
      <c r="B1062" t="s">
        <v>141</v>
      </c>
      <c r="C1062" t="s">
        <v>865</v>
      </c>
      <c r="D1062" t="s">
        <v>864</v>
      </c>
      <c r="E1062">
        <v>28.9</v>
      </c>
      <c r="F1062">
        <v>30.6</v>
      </c>
      <c r="G1062">
        <v>32.200000000000003</v>
      </c>
      <c r="H1062">
        <v>33.799999999999997</v>
      </c>
      <c r="I1062">
        <v>35.5</v>
      </c>
      <c r="J1062">
        <v>37.1</v>
      </c>
      <c r="K1062">
        <v>38.700000000000003</v>
      </c>
      <c r="L1062">
        <v>40.4</v>
      </c>
      <c r="M1062">
        <v>42</v>
      </c>
      <c r="N1062">
        <v>43.6</v>
      </c>
      <c r="O1062">
        <v>45.2</v>
      </c>
      <c r="P1062">
        <v>46.9</v>
      </c>
      <c r="Q1062">
        <v>48.5</v>
      </c>
      <c r="R1062">
        <v>50.1</v>
      </c>
      <c r="S1062">
        <v>51.8</v>
      </c>
      <c r="T1062">
        <v>53.4</v>
      </c>
      <c r="U1062">
        <v>55</v>
      </c>
      <c r="V1062">
        <v>56.7</v>
      </c>
      <c r="W1062">
        <v>58.3</v>
      </c>
      <c r="X1062">
        <v>59.9</v>
      </c>
      <c r="Y1062">
        <v>61.6</v>
      </c>
      <c r="Z1062">
        <v>63.2</v>
      </c>
      <c r="AA1062">
        <v>64.8</v>
      </c>
      <c r="AB1062">
        <v>66.400000000000006</v>
      </c>
      <c r="AC1062">
        <v>68.099999999999994</v>
      </c>
      <c r="AD1062">
        <v>69.7</v>
      </c>
    </row>
    <row r="1063" spans="1:30" customFormat="1" hidden="1">
      <c r="A1063" t="s">
        <v>133</v>
      </c>
      <c r="B1063" t="s">
        <v>141</v>
      </c>
      <c r="C1063" t="s">
        <v>863</v>
      </c>
      <c r="D1063" t="s">
        <v>862</v>
      </c>
      <c r="E1063">
        <v>64.900000000000006</v>
      </c>
      <c r="F1063">
        <v>66.099999999999994</v>
      </c>
      <c r="G1063">
        <v>67.3</v>
      </c>
      <c r="H1063">
        <v>68.5</v>
      </c>
      <c r="I1063">
        <v>69.599999999999994</v>
      </c>
      <c r="J1063">
        <v>70.8</v>
      </c>
      <c r="K1063">
        <v>72</v>
      </c>
      <c r="L1063">
        <v>73.2</v>
      </c>
      <c r="M1063">
        <v>74.400000000000006</v>
      </c>
      <c r="N1063">
        <v>75.5</v>
      </c>
      <c r="O1063">
        <v>76.7</v>
      </c>
      <c r="P1063">
        <v>77.900000000000006</v>
      </c>
      <c r="Q1063">
        <v>79.099999999999994</v>
      </c>
      <c r="R1063">
        <v>80.2</v>
      </c>
      <c r="S1063">
        <v>81.400000000000006</v>
      </c>
      <c r="T1063">
        <v>82.6</v>
      </c>
      <c r="U1063">
        <v>83.8</v>
      </c>
      <c r="V1063">
        <v>84.9</v>
      </c>
      <c r="W1063">
        <v>86.1</v>
      </c>
      <c r="X1063">
        <v>87.3</v>
      </c>
      <c r="Y1063">
        <v>88.5</v>
      </c>
      <c r="Z1063">
        <v>89.6</v>
      </c>
      <c r="AA1063">
        <v>90.8</v>
      </c>
      <c r="AB1063">
        <v>92</v>
      </c>
      <c r="AC1063">
        <v>93.2</v>
      </c>
      <c r="AD1063">
        <v>94.4</v>
      </c>
    </row>
    <row r="1064" spans="1:30" customFormat="1" hidden="1">
      <c r="A1064" t="s">
        <v>133</v>
      </c>
      <c r="B1064" t="s">
        <v>141</v>
      </c>
      <c r="C1064" t="s">
        <v>861</v>
      </c>
      <c r="D1064" t="s">
        <v>860</v>
      </c>
      <c r="L1064">
        <v>70.599999999999994</v>
      </c>
      <c r="O1064">
        <v>68.3</v>
      </c>
      <c r="Q1064">
        <v>86.4</v>
      </c>
      <c r="U1064">
        <v>90.8</v>
      </c>
      <c r="Z1064">
        <v>93.7</v>
      </c>
      <c r="AC1064">
        <v>95.8</v>
      </c>
    </row>
    <row r="1065" spans="1:30">
      <c r="A1065" s="1" t="s">
        <v>133</v>
      </c>
      <c r="B1065" s="1" t="s">
        <v>141</v>
      </c>
      <c r="C1065" s="1" t="s">
        <v>859</v>
      </c>
      <c r="D1065" s="1" t="s">
        <v>858</v>
      </c>
      <c r="L1065" s="1">
        <v>69</v>
      </c>
      <c r="O1065" s="1">
        <v>60</v>
      </c>
      <c r="Q1065" s="1">
        <v>71</v>
      </c>
      <c r="U1065" s="1">
        <v>83</v>
      </c>
      <c r="Z1065" s="1">
        <v>73</v>
      </c>
      <c r="AC1065" s="1">
        <v>81.099999999999994</v>
      </c>
    </row>
    <row r="1066" spans="1:30" customFormat="1" hidden="1">
      <c r="A1066" t="s">
        <v>133</v>
      </c>
      <c r="B1066" t="s">
        <v>141</v>
      </c>
      <c r="C1066" t="s">
        <v>857</v>
      </c>
      <c r="D1066" t="s">
        <v>856</v>
      </c>
      <c r="Q1066">
        <v>15.4</v>
      </c>
      <c r="U1066">
        <v>16.899999999999999</v>
      </c>
      <c r="Z1066">
        <v>17</v>
      </c>
      <c r="AC1066">
        <v>24.3</v>
      </c>
    </row>
    <row r="1067" spans="1:30">
      <c r="A1067" s="1" t="s">
        <v>133</v>
      </c>
      <c r="B1067" s="1" t="s">
        <v>141</v>
      </c>
      <c r="C1067" s="1" t="s">
        <v>855</v>
      </c>
      <c r="D1067" s="1" t="s">
        <v>854</v>
      </c>
      <c r="L1067" s="1">
        <v>77.099999999999994</v>
      </c>
      <c r="O1067" s="1">
        <v>69.599999999999994</v>
      </c>
      <c r="Q1067" s="1">
        <v>85</v>
      </c>
      <c r="U1067" s="1">
        <v>87.7</v>
      </c>
      <c r="Z1067" s="1">
        <v>92.9</v>
      </c>
      <c r="AC1067" s="1">
        <v>93.8</v>
      </c>
    </row>
    <row r="1068" spans="1:30" customFormat="1" hidden="1">
      <c r="A1068" t="s">
        <v>133</v>
      </c>
      <c r="B1068" t="s">
        <v>141</v>
      </c>
      <c r="C1068" t="s">
        <v>853</v>
      </c>
      <c r="D1068" t="s">
        <v>852</v>
      </c>
      <c r="O1068">
        <v>8.8000000000000007</v>
      </c>
      <c r="Q1068">
        <v>8.6</v>
      </c>
      <c r="U1068">
        <v>7</v>
      </c>
      <c r="W1068">
        <v>5.3</v>
      </c>
      <c r="X1068">
        <v>5.3</v>
      </c>
      <c r="Z1068">
        <v>5.0999999999999996</v>
      </c>
    </row>
    <row r="1069" spans="1:30" customFormat="1" hidden="1">
      <c r="A1069" t="s">
        <v>133</v>
      </c>
      <c r="B1069" t="s">
        <v>141</v>
      </c>
      <c r="C1069" t="s">
        <v>851</v>
      </c>
      <c r="D1069" t="s">
        <v>850</v>
      </c>
      <c r="AD1069">
        <v>6</v>
      </c>
    </row>
    <row r="1070" spans="1:30" customFormat="1" hidden="1">
      <c r="A1070" t="s">
        <v>133</v>
      </c>
      <c r="B1070" t="s">
        <v>141</v>
      </c>
      <c r="C1070" t="s">
        <v>849</v>
      </c>
      <c r="D1070" t="s">
        <v>848</v>
      </c>
    </row>
    <row r="1071" spans="1:30" customFormat="1" hidden="1">
      <c r="A1071" t="s">
        <v>133</v>
      </c>
      <c r="B1071" t="s">
        <v>141</v>
      </c>
      <c r="C1071" t="s">
        <v>847</v>
      </c>
      <c r="D1071" t="s">
        <v>846</v>
      </c>
      <c r="H1071">
        <v>35.700000762939503</v>
      </c>
      <c r="N1071">
        <v>30.299999237060501</v>
      </c>
      <c r="O1071">
        <v>26.700000762939499</v>
      </c>
      <c r="Q1071">
        <v>23</v>
      </c>
      <c r="R1071">
        <v>24.200000762939499</v>
      </c>
      <c r="S1071">
        <v>23.5</v>
      </c>
      <c r="T1071">
        <v>22.600000381469702</v>
      </c>
      <c r="U1071">
        <v>21.899999618530298</v>
      </c>
      <c r="V1071">
        <v>22</v>
      </c>
      <c r="W1071">
        <v>19.899999618530298</v>
      </c>
      <c r="Y1071">
        <v>12.1000003814697</v>
      </c>
    </row>
    <row r="1072" spans="1:30" customFormat="1" hidden="1">
      <c r="A1072" t="s">
        <v>133</v>
      </c>
      <c r="B1072" t="s">
        <v>141</v>
      </c>
      <c r="C1072" t="s">
        <v>845</v>
      </c>
      <c r="D1072" t="s">
        <v>844</v>
      </c>
      <c r="H1072">
        <v>38</v>
      </c>
      <c r="N1072">
        <v>31.899999618530298</v>
      </c>
      <c r="O1072">
        <v>26.600000381469702</v>
      </c>
      <c r="Q1072">
        <v>23.899999618530298</v>
      </c>
      <c r="R1072">
        <v>25.100000381469702</v>
      </c>
      <c r="S1072">
        <v>24.100000381469702</v>
      </c>
      <c r="T1072">
        <v>22.899999618530298</v>
      </c>
      <c r="U1072">
        <v>22.200000762939499</v>
      </c>
      <c r="V1072">
        <v>23.200000762939499</v>
      </c>
      <c r="W1072">
        <v>20.5</v>
      </c>
      <c r="Y1072">
        <v>11.800000190734901</v>
      </c>
    </row>
    <row r="1073" spans="1:30" customFormat="1" hidden="1">
      <c r="A1073" t="s">
        <v>133</v>
      </c>
      <c r="B1073" t="s">
        <v>141</v>
      </c>
      <c r="C1073" t="s">
        <v>843</v>
      </c>
      <c r="D1073" t="s">
        <v>842</v>
      </c>
      <c r="H1073">
        <v>36.900001525878899</v>
      </c>
      <c r="I1073">
        <v>40.599998474121101</v>
      </c>
      <c r="M1073">
        <v>35.799999237060497</v>
      </c>
      <c r="N1073">
        <v>32.799999237060497</v>
      </c>
      <c r="O1073">
        <v>26.700000762939499</v>
      </c>
      <c r="Q1073">
        <v>23.399999618530298</v>
      </c>
      <c r="R1073">
        <v>24.600000381469702</v>
      </c>
      <c r="S1073">
        <v>23.799999237060501</v>
      </c>
      <c r="T1073">
        <v>22.700000762939499</v>
      </c>
      <c r="U1073">
        <v>22.100000381469702</v>
      </c>
      <c r="V1073">
        <v>22.600000381469702</v>
      </c>
      <c r="W1073">
        <v>20.200000762939499</v>
      </c>
      <c r="Y1073">
        <v>12</v>
      </c>
      <c r="AB1073">
        <v>12.1000003814697</v>
      </c>
    </row>
    <row r="1074" spans="1:30" customFormat="1" hidden="1">
      <c r="A1074" t="s">
        <v>133</v>
      </c>
      <c r="B1074" t="s">
        <v>141</v>
      </c>
      <c r="C1074" t="s">
        <v>841</v>
      </c>
      <c r="D1074" t="s">
        <v>840</v>
      </c>
      <c r="E1074">
        <v>139</v>
      </c>
      <c r="F1074">
        <v>132</v>
      </c>
      <c r="G1074">
        <v>126</v>
      </c>
      <c r="H1074">
        <v>119</v>
      </c>
      <c r="I1074">
        <v>113</v>
      </c>
      <c r="J1074">
        <v>107</v>
      </c>
      <c r="K1074">
        <v>101</v>
      </c>
      <c r="L1074">
        <v>95</v>
      </c>
      <c r="M1074">
        <v>90</v>
      </c>
      <c r="N1074">
        <v>85</v>
      </c>
      <c r="O1074">
        <v>81</v>
      </c>
      <c r="P1074">
        <v>76</v>
      </c>
      <c r="Q1074">
        <v>72</v>
      </c>
      <c r="R1074">
        <v>68</v>
      </c>
      <c r="S1074">
        <v>64</v>
      </c>
      <c r="T1074">
        <v>61</v>
      </c>
      <c r="U1074">
        <v>59</v>
      </c>
      <c r="V1074">
        <v>58</v>
      </c>
      <c r="W1074">
        <v>58</v>
      </c>
      <c r="X1074">
        <v>57</v>
      </c>
      <c r="Y1074">
        <v>58</v>
      </c>
      <c r="Z1074">
        <v>56</v>
      </c>
      <c r="AA1074">
        <v>56</v>
      </c>
      <c r="AB1074">
        <v>55</v>
      </c>
      <c r="AC1074">
        <v>54</v>
      </c>
      <c r="AD1074">
        <v>54</v>
      </c>
    </row>
    <row r="1075" spans="1:30" customFormat="1" hidden="1">
      <c r="A1075" t="s">
        <v>133</v>
      </c>
      <c r="B1075" t="s">
        <v>141</v>
      </c>
      <c r="C1075" t="s">
        <v>839</v>
      </c>
      <c r="D1075" t="s">
        <v>838</v>
      </c>
      <c r="P1075">
        <v>170</v>
      </c>
      <c r="U1075">
        <v>162</v>
      </c>
      <c r="W1075">
        <v>75</v>
      </c>
      <c r="X1075">
        <v>69</v>
      </c>
      <c r="Z1075">
        <v>67</v>
      </c>
    </row>
    <row r="1076" spans="1:30" customFormat="1" hidden="1">
      <c r="A1076" t="s">
        <v>133</v>
      </c>
      <c r="B1076" t="s">
        <v>141</v>
      </c>
      <c r="C1076" t="s">
        <v>837</v>
      </c>
      <c r="D1076" t="s">
        <v>836</v>
      </c>
      <c r="E1076">
        <v>43.2</v>
      </c>
      <c r="F1076">
        <v>41.3</v>
      </c>
      <c r="G1076">
        <v>39.5</v>
      </c>
      <c r="H1076">
        <v>37.700000000000003</v>
      </c>
      <c r="I1076">
        <v>35.9</v>
      </c>
      <c r="J1076">
        <v>34</v>
      </c>
      <c r="K1076">
        <v>32.200000000000003</v>
      </c>
      <c r="L1076">
        <v>30.4</v>
      </c>
      <c r="M1076">
        <v>28.5</v>
      </c>
      <c r="N1076">
        <v>26.7</v>
      </c>
      <c r="O1076">
        <v>24.9</v>
      </c>
      <c r="P1076">
        <v>23.1</v>
      </c>
      <c r="Q1076">
        <v>21.2</v>
      </c>
      <c r="R1076">
        <v>19.399999999999999</v>
      </c>
      <c r="S1076">
        <v>17.600000000000001</v>
      </c>
      <c r="T1076">
        <v>15.7</v>
      </c>
      <c r="U1076">
        <v>13.9</v>
      </c>
      <c r="V1076">
        <v>12.1</v>
      </c>
      <c r="W1076">
        <v>10.3</v>
      </c>
      <c r="X1076">
        <v>8.4</v>
      </c>
      <c r="Y1076">
        <v>6.6</v>
      </c>
      <c r="Z1076">
        <v>4.8</v>
      </c>
      <c r="AA1076">
        <v>3</v>
      </c>
      <c r="AB1076">
        <v>1.1000000000000001</v>
      </c>
      <c r="AC1076">
        <v>1.1000000000000001</v>
      </c>
      <c r="AD1076">
        <v>1.1000000000000001</v>
      </c>
    </row>
    <row r="1077" spans="1:30" customFormat="1" hidden="1">
      <c r="A1077" t="s">
        <v>133</v>
      </c>
      <c r="B1077" t="s">
        <v>141</v>
      </c>
      <c r="C1077" t="s">
        <v>835</v>
      </c>
      <c r="D1077" t="s">
        <v>834</v>
      </c>
      <c r="E1077">
        <v>24</v>
      </c>
      <c r="F1077">
        <v>22.7</v>
      </c>
      <c r="G1077">
        <v>21.4</v>
      </c>
      <c r="H1077">
        <v>20.100000000000001</v>
      </c>
      <c r="I1077">
        <v>18.8</v>
      </c>
      <c r="J1077">
        <v>17.5</v>
      </c>
      <c r="K1077">
        <v>16.2</v>
      </c>
      <c r="L1077">
        <v>14.9</v>
      </c>
      <c r="M1077">
        <v>13.6</v>
      </c>
      <c r="N1077">
        <v>12.3</v>
      </c>
      <c r="O1077">
        <v>10.9</v>
      </c>
      <c r="P1077">
        <v>9.6</v>
      </c>
      <c r="Q1077">
        <v>8.3000000000000007</v>
      </c>
      <c r="R1077">
        <v>7</v>
      </c>
      <c r="S1077">
        <v>5.7</v>
      </c>
      <c r="T1077">
        <v>4.4000000000000004</v>
      </c>
      <c r="U1077">
        <v>3.1</v>
      </c>
      <c r="V1077">
        <v>1.8</v>
      </c>
      <c r="W1077">
        <v>0.5</v>
      </c>
      <c r="X1077">
        <v>0</v>
      </c>
      <c r="Y1077">
        <v>0</v>
      </c>
      <c r="Z1077">
        <v>0</v>
      </c>
      <c r="AA1077">
        <v>0</v>
      </c>
      <c r="AB1077">
        <v>0</v>
      </c>
      <c r="AC1077">
        <v>0</v>
      </c>
      <c r="AD1077">
        <v>0</v>
      </c>
    </row>
    <row r="1078" spans="1:30" customFormat="1" hidden="1">
      <c r="A1078" t="s">
        <v>133</v>
      </c>
      <c r="B1078" t="s">
        <v>141</v>
      </c>
      <c r="C1078" t="s">
        <v>833</v>
      </c>
      <c r="D1078" t="s">
        <v>832</v>
      </c>
      <c r="E1078">
        <v>39.299999999999997</v>
      </c>
      <c r="F1078">
        <v>37.5</v>
      </c>
      <c r="G1078">
        <v>35.700000000000003</v>
      </c>
      <c r="H1078">
        <v>33.9</v>
      </c>
      <c r="I1078">
        <v>32.1</v>
      </c>
      <c r="J1078">
        <v>30.4</v>
      </c>
      <c r="K1078">
        <v>28.6</v>
      </c>
      <c r="L1078">
        <v>26.8</v>
      </c>
      <c r="M1078">
        <v>25</v>
      </c>
      <c r="N1078">
        <v>23.3</v>
      </c>
      <c r="O1078">
        <v>21.5</v>
      </c>
      <c r="P1078">
        <v>19.7</v>
      </c>
      <c r="Q1078">
        <v>17.899999999999999</v>
      </c>
      <c r="R1078">
        <v>16.2</v>
      </c>
      <c r="S1078">
        <v>14.4</v>
      </c>
      <c r="T1078">
        <v>12.7</v>
      </c>
      <c r="U1078">
        <v>10.9</v>
      </c>
      <c r="V1078">
        <v>9.1999999999999993</v>
      </c>
      <c r="W1078">
        <v>7.4</v>
      </c>
      <c r="X1078">
        <v>5.9</v>
      </c>
      <c r="Y1078">
        <v>4.5999999999999996</v>
      </c>
      <c r="Z1078">
        <v>3.3</v>
      </c>
      <c r="AA1078">
        <v>2</v>
      </c>
      <c r="AB1078">
        <v>0.8</v>
      </c>
      <c r="AC1078">
        <v>0.8</v>
      </c>
      <c r="AD1078">
        <v>0.7</v>
      </c>
    </row>
    <row r="1079" spans="1:30" customFormat="1" hidden="1">
      <c r="A1079" t="s">
        <v>133</v>
      </c>
      <c r="B1079" t="s">
        <v>141</v>
      </c>
      <c r="C1079" t="s">
        <v>831</v>
      </c>
      <c r="D1079" t="s">
        <v>830</v>
      </c>
      <c r="O1079">
        <v>24</v>
      </c>
      <c r="U1079">
        <v>65</v>
      </c>
      <c r="Z1079">
        <v>56.7</v>
      </c>
      <c r="AC1079">
        <v>57.8</v>
      </c>
    </row>
    <row r="1080" spans="1:30" customFormat="1" hidden="1">
      <c r="A1080" t="s">
        <v>133</v>
      </c>
      <c r="B1080" t="s">
        <v>141</v>
      </c>
      <c r="C1080" t="s">
        <v>829</v>
      </c>
      <c r="D1080" t="s">
        <v>828</v>
      </c>
      <c r="L1080">
        <v>39.700000000000003</v>
      </c>
      <c r="O1080">
        <v>11.1</v>
      </c>
      <c r="Q1080">
        <v>40.4</v>
      </c>
      <c r="U1080">
        <v>26.3</v>
      </c>
      <c r="Z1080">
        <v>46.5</v>
      </c>
      <c r="AC1080">
        <v>50.9</v>
      </c>
    </row>
    <row r="1081" spans="1:30" customFormat="1" hidden="1">
      <c r="A1081" t="s">
        <v>133</v>
      </c>
      <c r="B1081" t="s">
        <v>141</v>
      </c>
      <c r="C1081" t="s">
        <v>827</v>
      </c>
      <c r="D1081" t="s">
        <v>826</v>
      </c>
      <c r="H1081">
        <v>2.5</v>
      </c>
      <c r="N1081">
        <v>1.6000000238418599</v>
      </c>
      <c r="O1081">
        <v>2.5999999046325701</v>
      </c>
      <c r="Q1081">
        <v>2.2999999523162802</v>
      </c>
      <c r="R1081">
        <v>1.8999999761581401</v>
      </c>
      <c r="S1081">
        <v>2.2000000476837198</v>
      </c>
      <c r="T1081">
        <v>2.2999999523162802</v>
      </c>
      <c r="U1081">
        <v>2.5999999046325701</v>
      </c>
      <c r="V1081">
        <v>2.5</v>
      </c>
      <c r="W1081">
        <v>2.5</v>
      </c>
      <c r="Y1081">
        <v>3.7999999523162802</v>
      </c>
    </row>
    <row r="1082" spans="1:30" customFormat="1" hidden="1">
      <c r="A1082" t="s">
        <v>133</v>
      </c>
      <c r="B1082" t="s">
        <v>141</v>
      </c>
      <c r="C1082" t="s">
        <v>825</v>
      </c>
      <c r="D1082" t="s">
        <v>824</v>
      </c>
      <c r="H1082">
        <v>3.2000000476837198</v>
      </c>
      <c r="N1082">
        <v>2</v>
      </c>
      <c r="O1082">
        <v>2.5</v>
      </c>
      <c r="Q1082">
        <v>2.7999999523162802</v>
      </c>
      <c r="R1082">
        <v>2.4000000953674299</v>
      </c>
      <c r="S1082">
        <v>3</v>
      </c>
      <c r="T1082">
        <v>2.9000000953674299</v>
      </c>
      <c r="U1082">
        <v>3.5</v>
      </c>
      <c r="V1082">
        <v>3.2000000476837198</v>
      </c>
      <c r="W1082">
        <v>3.4000000953674299</v>
      </c>
      <c r="Y1082">
        <v>5.5</v>
      </c>
    </row>
    <row r="1083" spans="1:30" customFormat="1" hidden="1">
      <c r="A1083" t="s">
        <v>133</v>
      </c>
      <c r="B1083" t="s">
        <v>141</v>
      </c>
      <c r="C1083" t="s">
        <v>823</v>
      </c>
      <c r="D1083" t="s">
        <v>822</v>
      </c>
      <c r="H1083">
        <v>2.7999999523162802</v>
      </c>
      <c r="M1083">
        <v>1.3999999761581401</v>
      </c>
      <c r="N1083">
        <v>2</v>
      </c>
      <c r="O1083">
        <v>2.5</v>
      </c>
      <c r="Q1083">
        <v>2.5999999046325701</v>
      </c>
      <c r="R1083">
        <v>2.2000000476837198</v>
      </c>
      <c r="S1083">
        <v>2.7000000476837198</v>
      </c>
      <c r="T1083">
        <v>2.5999999046325701</v>
      </c>
      <c r="U1083">
        <v>3.0999999046325701</v>
      </c>
      <c r="V1083">
        <v>2.9000000953674299</v>
      </c>
      <c r="W1083">
        <v>3</v>
      </c>
      <c r="Y1083">
        <v>4.5999999046325701</v>
      </c>
      <c r="AB1083">
        <v>4.5999999046325701</v>
      </c>
    </row>
    <row r="1084" spans="1:30" customFormat="1" hidden="1">
      <c r="A1084" t="s">
        <v>133</v>
      </c>
      <c r="B1084" t="s">
        <v>141</v>
      </c>
      <c r="C1084" t="s">
        <v>821</v>
      </c>
      <c r="D1084" t="s">
        <v>820</v>
      </c>
      <c r="H1084">
        <v>61.5</v>
      </c>
      <c r="N1084">
        <v>42</v>
      </c>
      <c r="O1084">
        <v>42.5</v>
      </c>
      <c r="Q1084">
        <v>36.200000762939503</v>
      </c>
      <c r="R1084">
        <v>33.700000762939503</v>
      </c>
      <c r="S1084">
        <v>32</v>
      </c>
      <c r="T1084">
        <v>31.5</v>
      </c>
      <c r="U1084">
        <v>30.5</v>
      </c>
      <c r="V1084">
        <v>30.399999618530298</v>
      </c>
      <c r="W1084">
        <v>29</v>
      </c>
      <c r="Y1084">
        <v>23.200000762939499</v>
      </c>
    </row>
    <row r="1085" spans="1:30" customFormat="1" hidden="1">
      <c r="A1085" t="s">
        <v>133</v>
      </c>
      <c r="B1085" t="s">
        <v>141</v>
      </c>
      <c r="C1085" t="s">
        <v>819</v>
      </c>
      <c r="D1085" t="s">
        <v>818</v>
      </c>
      <c r="H1085">
        <v>61.400001525878899</v>
      </c>
      <c r="N1085">
        <v>45.400001525878899</v>
      </c>
      <c r="O1085">
        <v>44.200000762939503</v>
      </c>
      <c r="Q1085">
        <v>38.799999237060497</v>
      </c>
      <c r="R1085">
        <v>36.900001525878899</v>
      </c>
      <c r="S1085">
        <v>35.400001525878899</v>
      </c>
      <c r="T1085">
        <v>34.700000762939503</v>
      </c>
      <c r="U1085">
        <v>33.099998474121101</v>
      </c>
      <c r="V1085">
        <v>33.900001525878899</v>
      </c>
      <c r="W1085">
        <v>31.899999618530298</v>
      </c>
      <c r="Y1085">
        <v>23.399999618530298</v>
      </c>
    </row>
    <row r="1086" spans="1:30" customFormat="1" hidden="1">
      <c r="A1086" t="s">
        <v>133</v>
      </c>
      <c r="B1086" t="s">
        <v>141</v>
      </c>
      <c r="C1086" t="s">
        <v>817</v>
      </c>
      <c r="D1086" t="s">
        <v>816</v>
      </c>
      <c r="H1086">
        <v>61.400001525878899</v>
      </c>
      <c r="I1086">
        <v>52.5</v>
      </c>
      <c r="M1086">
        <v>42.099998474121101</v>
      </c>
      <c r="N1086">
        <v>44.799999237060497</v>
      </c>
      <c r="O1086">
        <v>43.400001525878899</v>
      </c>
      <c r="Q1086">
        <v>37.5</v>
      </c>
      <c r="R1086">
        <v>35.400001525878899</v>
      </c>
      <c r="S1086">
        <v>33.700000762939503</v>
      </c>
      <c r="T1086">
        <v>33.200000762939503</v>
      </c>
      <c r="U1086">
        <v>31.799999237060501</v>
      </c>
      <c r="V1086">
        <v>32.200000762939503</v>
      </c>
      <c r="W1086">
        <v>30.5</v>
      </c>
      <c r="Y1086">
        <v>23.299999237060501</v>
      </c>
      <c r="AB1086">
        <v>19.399999618530298</v>
      </c>
    </row>
    <row r="1087" spans="1:30" customFormat="1" hidden="1">
      <c r="A1087" t="s">
        <v>133</v>
      </c>
      <c r="B1087" t="s">
        <v>141</v>
      </c>
      <c r="C1087" t="s">
        <v>815</v>
      </c>
      <c r="D1087" t="s">
        <v>814</v>
      </c>
      <c r="AB1087">
        <v>24.5</v>
      </c>
    </row>
    <row r="1088" spans="1:30" customFormat="1" hidden="1">
      <c r="A1088" t="s">
        <v>133</v>
      </c>
      <c r="B1088" t="s">
        <v>141</v>
      </c>
      <c r="C1088" t="s">
        <v>813</v>
      </c>
      <c r="D1088" t="s">
        <v>812</v>
      </c>
      <c r="H1088">
        <v>5.8000001907348597</v>
      </c>
      <c r="N1088">
        <v>9.8999996185302699</v>
      </c>
      <c r="O1088">
        <v>5.0999999046325701</v>
      </c>
      <c r="Q1088">
        <v>8.3000001907348597</v>
      </c>
      <c r="R1088">
        <v>10.199999809265099</v>
      </c>
      <c r="S1088">
        <v>10.5</v>
      </c>
      <c r="T1088">
        <v>10</v>
      </c>
      <c r="U1088">
        <v>9.3000001907348597</v>
      </c>
      <c r="V1088">
        <v>9.3000001907348597</v>
      </c>
      <c r="W1088">
        <v>9.1000003814697301</v>
      </c>
      <c r="Y1088">
        <v>4.1999998092651403</v>
      </c>
    </row>
    <row r="1089" spans="1:29" customFormat="1" hidden="1">
      <c r="A1089" t="s">
        <v>133</v>
      </c>
      <c r="B1089" t="s">
        <v>141</v>
      </c>
      <c r="C1089" t="s">
        <v>811</v>
      </c>
      <c r="D1089" t="s">
        <v>810</v>
      </c>
      <c r="H1089">
        <v>7.5</v>
      </c>
      <c r="N1089">
        <v>12</v>
      </c>
      <c r="O1089">
        <v>7.0999999046325701</v>
      </c>
      <c r="Q1089">
        <v>9.5</v>
      </c>
      <c r="R1089">
        <v>11.5</v>
      </c>
      <c r="S1089">
        <v>11.8999996185303</v>
      </c>
      <c r="T1089">
        <v>11.300000190734901</v>
      </c>
      <c r="U1089">
        <v>10.5</v>
      </c>
      <c r="V1089">
        <v>10.800000190734901</v>
      </c>
      <c r="W1089">
        <v>10.199999809265099</v>
      </c>
      <c r="Y1089">
        <v>4.5999999046325701</v>
      </c>
    </row>
    <row r="1090" spans="1:29" customFormat="1" hidden="1">
      <c r="A1090" t="s">
        <v>133</v>
      </c>
      <c r="B1090" t="s">
        <v>141</v>
      </c>
      <c r="C1090" t="s">
        <v>809</v>
      </c>
      <c r="D1090" t="s">
        <v>808</v>
      </c>
      <c r="H1090">
        <v>6.6999998092651403</v>
      </c>
      <c r="I1090">
        <v>13.5</v>
      </c>
      <c r="M1090">
        <v>11.8999996185303</v>
      </c>
      <c r="N1090">
        <v>11.6000003814697</v>
      </c>
      <c r="O1090">
        <v>6.0999999046325701</v>
      </c>
      <c r="Q1090">
        <v>8.8999996185302699</v>
      </c>
      <c r="R1090">
        <v>10.8999996185303</v>
      </c>
      <c r="S1090">
        <v>11.300000190734901</v>
      </c>
      <c r="T1090">
        <v>10.699999809265099</v>
      </c>
      <c r="U1090">
        <v>9.8999996185302699</v>
      </c>
      <c r="V1090">
        <v>10.1000003814697</v>
      </c>
      <c r="W1090">
        <v>9.6999998092651403</v>
      </c>
      <c r="Y1090">
        <v>4.4000000953674299</v>
      </c>
      <c r="AB1090">
        <v>5.6999998092651403</v>
      </c>
    </row>
    <row r="1091" spans="1:29" customFormat="1" hidden="1">
      <c r="A1091" t="s">
        <v>133</v>
      </c>
      <c r="B1091" t="s">
        <v>141</v>
      </c>
      <c r="C1091" t="s">
        <v>807</v>
      </c>
      <c r="D1091" t="s">
        <v>806</v>
      </c>
      <c r="H1091">
        <v>1</v>
      </c>
      <c r="N1091">
        <v>2.4000000953674299</v>
      </c>
      <c r="O1091">
        <v>0.80000001192092896</v>
      </c>
      <c r="Q1091">
        <v>2.0999999046325701</v>
      </c>
      <c r="R1091">
        <v>2.4000000953674299</v>
      </c>
      <c r="S1091">
        <v>2.5999999046325701</v>
      </c>
      <c r="T1091">
        <v>2.5</v>
      </c>
      <c r="U1091">
        <v>2.2000000476837198</v>
      </c>
      <c r="V1091">
        <v>2.2000000476837198</v>
      </c>
      <c r="W1091">
        <v>2.4000000953674299</v>
      </c>
      <c r="Y1091">
        <v>1.3999999761581401</v>
      </c>
    </row>
    <row r="1092" spans="1:29" customFormat="1" hidden="1">
      <c r="A1092" t="s">
        <v>133</v>
      </c>
      <c r="B1092" t="s">
        <v>141</v>
      </c>
      <c r="C1092" t="s">
        <v>805</v>
      </c>
      <c r="D1092" t="s">
        <v>804</v>
      </c>
      <c r="H1092">
        <v>1.6000000238418599</v>
      </c>
      <c r="N1092">
        <v>3.2000000476837198</v>
      </c>
      <c r="O1092">
        <v>1.20000004768372</v>
      </c>
      <c r="Q1092">
        <v>2.5999999046325701</v>
      </c>
      <c r="R1092">
        <v>3.0999999046325701</v>
      </c>
      <c r="S1092">
        <v>3.0999999046325701</v>
      </c>
      <c r="T1092">
        <v>3</v>
      </c>
      <c r="U1092">
        <v>2.7000000476837198</v>
      </c>
      <c r="V1092">
        <v>2.5999999046325701</v>
      </c>
      <c r="W1092">
        <v>2.5999999046325701</v>
      </c>
      <c r="Y1092">
        <v>1.70000004768372</v>
      </c>
    </row>
    <row r="1093" spans="1:29" customFormat="1" hidden="1">
      <c r="A1093" t="s">
        <v>133</v>
      </c>
      <c r="B1093" t="s">
        <v>141</v>
      </c>
      <c r="C1093" t="s">
        <v>803</v>
      </c>
      <c r="D1093" t="s">
        <v>802</v>
      </c>
      <c r="H1093">
        <v>1.29999995231628</v>
      </c>
      <c r="O1093">
        <v>1</v>
      </c>
      <c r="Q1093">
        <v>2.4000000953674299</v>
      </c>
      <c r="R1093">
        <v>2.7999999523162802</v>
      </c>
      <c r="S1093">
        <v>2.7999999523162802</v>
      </c>
      <c r="T1093">
        <v>2.7999999523162802</v>
      </c>
      <c r="U1093">
        <v>2.5</v>
      </c>
      <c r="V1093">
        <v>2.4000000953674299</v>
      </c>
      <c r="W1093">
        <v>2.5</v>
      </c>
      <c r="Y1093">
        <v>1.5</v>
      </c>
    </row>
    <row r="1094" spans="1:29" customFormat="1" hidden="1">
      <c r="A1094" t="s">
        <v>133</v>
      </c>
      <c r="B1094" t="s">
        <v>141</v>
      </c>
      <c r="C1094" t="s">
        <v>801</v>
      </c>
      <c r="D1094" t="s">
        <v>800</v>
      </c>
      <c r="I1094">
        <v>91</v>
      </c>
      <c r="J1094">
        <v>89</v>
      </c>
      <c r="K1094">
        <v>89</v>
      </c>
      <c r="L1094">
        <v>85</v>
      </c>
      <c r="M1094">
        <v>92</v>
      </c>
      <c r="N1094">
        <v>92</v>
      </c>
      <c r="O1094">
        <v>92</v>
      </c>
      <c r="P1094">
        <v>93</v>
      </c>
      <c r="Q1094">
        <v>92</v>
      </c>
      <c r="R1094">
        <v>92</v>
      </c>
      <c r="S1094">
        <v>92</v>
      </c>
      <c r="T1094">
        <v>92</v>
      </c>
      <c r="U1094">
        <v>92</v>
      </c>
      <c r="V1094">
        <v>91</v>
      </c>
      <c r="W1094">
        <v>92</v>
      </c>
      <c r="X1094">
        <v>92</v>
      </c>
      <c r="Y1094">
        <v>92</v>
      </c>
      <c r="Z1094">
        <v>93</v>
      </c>
      <c r="AA1094">
        <v>91</v>
      </c>
      <c r="AB1094">
        <v>89</v>
      </c>
    </row>
    <row r="1095" spans="1:29" customFormat="1" hidden="1">
      <c r="A1095" t="s">
        <v>133</v>
      </c>
      <c r="B1095" t="s">
        <v>141</v>
      </c>
      <c r="C1095" t="s">
        <v>799</v>
      </c>
      <c r="D1095" t="s">
        <v>798</v>
      </c>
      <c r="E1095">
        <v>29</v>
      </c>
      <c r="F1095">
        <v>35</v>
      </c>
      <c r="G1095">
        <v>33</v>
      </c>
      <c r="H1095">
        <v>32</v>
      </c>
      <c r="I1095">
        <v>31</v>
      </c>
      <c r="J1095">
        <v>34</v>
      </c>
      <c r="K1095">
        <v>46</v>
      </c>
      <c r="L1095">
        <v>48</v>
      </c>
      <c r="M1095">
        <v>54</v>
      </c>
      <c r="N1095">
        <v>56</v>
      </c>
      <c r="O1095">
        <v>57</v>
      </c>
      <c r="P1095">
        <v>58</v>
      </c>
      <c r="Q1095">
        <v>62</v>
      </c>
      <c r="R1095">
        <v>61</v>
      </c>
      <c r="S1095">
        <v>65</v>
      </c>
      <c r="T1095">
        <v>64</v>
      </c>
      <c r="U1095">
        <v>67</v>
      </c>
      <c r="V1095">
        <v>68</v>
      </c>
      <c r="W1095">
        <v>69</v>
      </c>
      <c r="X1095">
        <v>70</v>
      </c>
      <c r="Y1095">
        <v>71</v>
      </c>
      <c r="Z1095">
        <v>73</v>
      </c>
      <c r="AA1095">
        <v>77</v>
      </c>
      <c r="AB1095">
        <v>76</v>
      </c>
      <c r="AC1095">
        <v>77</v>
      </c>
    </row>
    <row r="1096" spans="1:29" customFormat="1" hidden="1">
      <c r="A1096" t="s">
        <v>133</v>
      </c>
      <c r="B1096" t="s">
        <v>141</v>
      </c>
      <c r="C1096" t="s">
        <v>797</v>
      </c>
      <c r="D1096" t="s">
        <v>796</v>
      </c>
      <c r="E1096">
        <v>251</v>
      </c>
      <c r="F1096">
        <v>244</v>
      </c>
      <c r="G1096">
        <v>238</v>
      </c>
      <c r="H1096">
        <v>231</v>
      </c>
      <c r="I1096">
        <v>225</v>
      </c>
      <c r="J1096">
        <v>219</v>
      </c>
      <c r="K1096">
        <v>214</v>
      </c>
      <c r="L1096">
        <v>209</v>
      </c>
      <c r="M1096">
        <v>205</v>
      </c>
      <c r="N1096">
        <v>201</v>
      </c>
      <c r="O1096">
        <v>197</v>
      </c>
      <c r="P1096">
        <v>192</v>
      </c>
      <c r="Q1096">
        <v>189</v>
      </c>
      <c r="R1096">
        <v>185</v>
      </c>
      <c r="S1096">
        <v>181</v>
      </c>
      <c r="T1096">
        <v>176</v>
      </c>
      <c r="U1096">
        <v>172</v>
      </c>
      <c r="V1096">
        <v>168</v>
      </c>
      <c r="W1096">
        <v>164</v>
      </c>
      <c r="X1096">
        <v>159</v>
      </c>
      <c r="Y1096">
        <v>155</v>
      </c>
      <c r="Z1096">
        <v>151</v>
      </c>
      <c r="AA1096">
        <v>147</v>
      </c>
      <c r="AB1096">
        <v>144</v>
      </c>
      <c r="AC1096">
        <v>140</v>
      </c>
    </row>
    <row r="1097" spans="1:29" customFormat="1" hidden="1">
      <c r="A1097" t="s">
        <v>133</v>
      </c>
      <c r="B1097" t="s">
        <v>141</v>
      </c>
      <c r="C1097" t="s">
        <v>795</v>
      </c>
      <c r="D1097" t="s">
        <v>794</v>
      </c>
      <c r="E1097">
        <v>24</v>
      </c>
      <c r="F1097">
        <v>21</v>
      </c>
      <c r="G1097">
        <v>38</v>
      </c>
      <c r="H1097">
        <v>69</v>
      </c>
      <c r="I1097">
        <v>76</v>
      </c>
      <c r="J1097">
        <v>80</v>
      </c>
      <c r="K1097">
        <v>89</v>
      </c>
      <c r="L1097">
        <v>86</v>
      </c>
      <c r="M1097">
        <v>82</v>
      </c>
      <c r="N1097">
        <v>83</v>
      </c>
      <c r="O1097">
        <v>86</v>
      </c>
      <c r="P1097">
        <v>86</v>
      </c>
      <c r="Q1097">
        <v>86</v>
      </c>
      <c r="R1097">
        <v>85</v>
      </c>
      <c r="S1097">
        <v>85</v>
      </c>
      <c r="T1097">
        <v>86</v>
      </c>
      <c r="U1097">
        <v>87</v>
      </c>
      <c r="V1097">
        <v>86</v>
      </c>
      <c r="W1097">
        <v>84</v>
      </c>
      <c r="X1097">
        <v>87</v>
      </c>
      <c r="Y1097">
        <v>87</v>
      </c>
      <c r="Z1097">
        <v>87</v>
      </c>
      <c r="AA1097">
        <v>91</v>
      </c>
      <c r="AB1097">
        <v>91</v>
      </c>
      <c r="AC1097">
        <v>91</v>
      </c>
    </row>
    <row r="1098" spans="1:29">
      <c r="A1098" s="1" t="s">
        <v>133</v>
      </c>
      <c r="B1098" s="1" t="s">
        <v>141</v>
      </c>
      <c r="C1098" s="1" t="s">
        <v>793</v>
      </c>
      <c r="D1098" s="1" t="s">
        <v>792</v>
      </c>
      <c r="J1098" s="1">
        <v>3.4773773000000001</v>
      </c>
      <c r="K1098" s="1">
        <v>0.9722845</v>
      </c>
      <c r="L1098" s="1">
        <v>4.7318403399999998</v>
      </c>
      <c r="M1098" s="1">
        <v>2.7716298099999999</v>
      </c>
      <c r="N1098" s="1">
        <v>3.2820205599999999</v>
      </c>
      <c r="O1098" s="1">
        <v>2.5638284699999998</v>
      </c>
      <c r="P1098" s="1">
        <v>2.6779552999999998</v>
      </c>
      <c r="Q1098" s="1">
        <v>3.3428921300000001</v>
      </c>
      <c r="R1098" s="1">
        <v>3.0578980499999999</v>
      </c>
      <c r="S1098" s="1">
        <v>3.4692687200000001</v>
      </c>
      <c r="T1098" s="1">
        <v>2.68769656</v>
      </c>
      <c r="U1098" s="1">
        <v>3.2369346600000002</v>
      </c>
      <c r="V1098" s="1">
        <v>3.0177195800000001</v>
      </c>
      <c r="W1098" s="1">
        <v>2.9105848399999998</v>
      </c>
      <c r="X1098" s="1">
        <v>3.1056887999999998</v>
      </c>
      <c r="Y1098" s="1">
        <v>3.01850364</v>
      </c>
      <c r="Z1098" s="1">
        <v>2.6379484299999998</v>
      </c>
      <c r="AA1098" s="1">
        <v>2.0923684900000001</v>
      </c>
      <c r="AB1098" s="1">
        <v>1.82757737</v>
      </c>
      <c r="AC1098" s="1">
        <v>2.6573569199999998</v>
      </c>
    </row>
    <row r="1099" spans="1:29">
      <c r="A1099" s="1" t="s">
        <v>133</v>
      </c>
      <c r="B1099" s="1" t="s">
        <v>141</v>
      </c>
      <c r="C1099" s="1" t="s">
        <v>791</v>
      </c>
      <c r="D1099" s="1" t="s">
        <v>790</v>
      </c>
      <c r="J1099" s="1">
        <v>62.859321690000002</v>
      </c>
      <c r="K1099" s="1">
        <v>65.274980009999993</v>
      </c>
      <c r="L1099" s="1">
        <v>65.182261879999999</v>
      </c>
      <c r="M1099" s="1">
        <v>63.323090360000002</v>
      </c>
      <c r="N1099" s="1">
        <v>61.897456380000001</v>
      </c>
      <c r="O1099" s="1">
        <v>66.027077559999995</v>
      </c>
      <c r="P1099" s="1">
        <v>64.526797160000001</v>
      </c>
      <c r="Q1099" s="1">
        <v>63.915827729999997</v>
      </c>
      <c r="R1099" s="1">
        <v>62.87271784</v>
      </c>
      <c r="S1099" s="1">
        <v>66.538649539999994</v>
      </c>
      <c r="T1099" s="1">
        <v>67.638675079999999</v>
      </c>
      <c r="U1099" s="1">
        <v>58.771763120000003</v>
      </c>
      <c r="V1099" s="1">
        <v>51.961869630000002</v>
      </c>
      <c r="W1099" s="1">
        <v>54.123241</v>
      </c>
      <c r="X1099" s="1">
        <v>50.230619599999997</v>
      </c>
      <c r="Y1099" s="1">
        <v>44.836717630000003</v>
      </c>
      <c r="Z1099" s="1">
        <v>45.575096539999997</v>
      </c>
      <c r="AA1099" s="1">
        <v>36.766547150000001</v>
      </c>
      <c r="AB1099" s="1">
        <v>36.486210579999998</v>
      </c>
      <c r="AC1099" s="1">
        <v>36.75884027</v>
      </c>
    </row>
    <row r="1100" spans="1:29">
      <c r="A1100" s="1" t="s">
        <v>133</v>
      </c>
      <c r="B1100" s="1" t="s">
        <v>141</v>
      </c>
      <c r="C1100" s="1" t="s">
        <v>789</v>
      </c>
      <c r="D1100" s="1" t="s">
        <v>788</v>
      </c>
      <c r="J1100" s="1">
        <v>95.077800049999993</v>
      </c>
      <c r="K1100" s="1">
        <v>96.431555470000006</v>
      </c>
      <c r="L1100" s="1">
        <v>97.140499730000002</v>
      </c>
      <c r="M1100" s="1">
        <v>97.724863659999997</v>
      </c>
      <c r="N1100" s="1">
        <v>95.462397370000005</v>
      </c>
      <c r="O1100" s="1">
        <v>95.622052010000004</v>
      </c>
      <c r="P1100" s="1">
        <v>94.142938869999995</v>
      </c>
      <c r="Q1100" s="1">
        <v>92.384764849999996</v>
      </c>
      <c r="R1100" s="1">
        <v>92.55397936</v>
      </c>
      <c r="S1100" s="1">
        <v>91.645628119999998</v>
      </c>
      <c r="T1100" s="1">
        <v>91.903407639999998</v>
      </c>
      <c r="U1100" s="1">
        <v>90.367171940000006</v>
      </c>
      <c r="V1100" s="1">
        <v>89.710334419999995</v>
      </c>
      <c r="W1100" s="1">
        <v>88.097297740000002</v>
      </c>
      <c r="X1100" s="1">
        <v>87.414657289999994</v>
      </c>
      <c r="Y1100" s="1">
        <v>83.885131349999995</v>
      </c>
      <c r="Z1100" s="1">
        <v>83.211880530000002</v>
      </c>
      <c r="AA1100" s="1">
        <v>78.985110280000001</v>
      </c>
      <c r="AB1100" s="1">
        <v>77.598921219999994</v>
      </c>
      <c r="AC1100" s="1">
        <v>80.007958060000007</v>
      </c>
    </row>
    <row r="1101" spans="1:29">
      <c r="A1101" s="1" t="s">
        <v>133</v>
      </c>
      <c r="B1101" s="1" t="s">
        <v>141</v>
      </c>
      <c r="C1101" s="1" t="s">
        <v>787</v>
      </c>
      <c r="D1101" s="1" t="s">
        <v>786</v>
      </c>
      <c r="J1101" s="1">
        <v>14.30465923</v>
      </c>
      <c r="K1101" s="1">
        <v>16.30967746</v>
      </c>
      <c r="L1101" s="1">
        <v>16.902409169999999</v>
      </c>
      <c r="M1101" s="1">
        <v>17.056463269999998</v>
      </c>
      <c r="N1101" s="1">
        <v>17.642031500000002</v>
      </c>
      <c r="O1101" s="1">
        <v>20.495001519999999</v>
      </c>
      <c r="P1101" s="1">
        <v>22.506971020000002</v>
      </c>
      <c r="Q1101" s="1">
        <v>21.763539550000001</v>
      </c>
      <c r="R1101" s="1">
        <v>24.999989540000001</v>
      </c>
      <c r="S1101" s="1">
        <v>30.132586289999999</v>
      </c>
      <c r="T1101" s="1">
        <v>36.800536579999999</v>
      </c>
      <c r="U1101" s="1">
        <v>43.44546244</v>
      </c>
      <c r="V1101" s="1">
        <v>54.98803667</v>
      </c>
      <c r="W1101" s="1">
        <v>63.290260500000002</v>
      </c>
      <c r="X1101" s="1">
        <v>73.220756899999998</v>
      </c>
      <c r="Y1101" s="1">
        <v>83.458916290000005</v>
      </c>
      <c r="Z1101" s="1">
        <v>94.105250850000004</v>
      </c>
      <c r="AA1101" s="1">
        <v>120.11497648</v>
      </c>
      <c r="AB1101" s="1">
        <v>134.2645765</v>
      </c>
      <c r="AC1101" s="1">
        <v>142.37388905</v>
      </c>
    </row>
    <row r="1102" spans="1:29">
      <c r="A1102" s="1" t="s">
        <v>133</v>
      </c>
      <c r="B1102" s="1" t="s">
        <v>141</v>
      </c>
      <c r="C1102" s="1" t="s">
        <v>785</v>
      </c>
      <c r="D1102" s="1" t="s">
        <v>784</v>
      </c>
      <c r="J1102" s="1">
        <v>73.933915470000002</v>
      </c>
      <c r="K1102" s="1">
        <v>78.927564970000006</v>
      </c>
      <c r="L1102" s="1">
        <v>82.650433039999996</v>
      </c>
      <c r="M1102" s="1">
        <v>87.969481279999997</v>
      </c>
      <c r="N1102" s="1">
        <v>91.817578479999995</v>
      </c>
      <c r="O1102" s="1">
        <v>99.332991359999994</v>
      </c>
      <c r="P1102" s="1">
        <v>112.93654153</v>
      </c>
      <c r="Q1102" s="1">
        <v>109.63823854</v>
      </c>
      <c r="R1102" s="1">
        <v>121.98527618</v>
      </c>
      <c r="S1102" s="1">
        <v>140.41155155999999</v>
      </c>
      <c r="T1102" s="1">
        <v>163.24485106</v>
      </c>
      <c r="U1102" s="1">
        <v>184.52546806999999</v>
      </c>
      <c r="V1102" s="1">
        <v>220.22008700000001</v>
      </c>
      <c r="W1102" s="1">
        <v>213.25323992</v>
      </c>
      <c r="X1102" s="1">
        <v>244.99172211999999</v>
      </c>
      <c r="Y1102" s="1">
        <v>275.08175770000003</v>
      </c>
      <c r="Z1102" s="1">
        <v>287.67626417000002</v>
      </c>
      <c r="AA1102" s="1">
        <v>342.19102442000002</v>
      </c>
      <c r="AB1102" s="1">
        <v>372.43519400000002</v>
      </c>
      <c r="AC1102" s="1">
        <v>390.49743035</v>
      </c>
    </row>
    <row r="1103" spans="1:29">
      <c r="A1103" s="1" t="s">
        <v>133</v>
      </c>
      <c r="B1103" s="1" t="s">
        <v>141</v>
      </c>
      <c r="C1103" s="1" t="s">
        <v>783</v>
      </c>
      <c r="D1103" s="1" t="s">
        <v>782</v>
      </c>
      <c r="J1103" s="1">
        <v>3.4296486155070598</v>
      </c>
      <c r="K1103" s="1">
        <v>3.4196278676828999</v>
      </c>
      <c r="L1103" s="1">
        <v>3.2727772048374</v>
      </c>
      <c r="M1103" s="1">
        <v>3.1870443806546902</v>
      </c>
      <c r="N1103" s="1">
        <v>3.1664482460934402</v>
      </c>
      <c r="O1103" s="1">
        <v>3.3774646163664701</v>
      </c>
      <c r="P1103" s="1">
        <v>3.5460824237019102</v>
      </c>
      <c r="Q1103" s="1">
        <v>3.25032225087226</v>
      </c>
      <c r="R1103" s="1">
        <v>3.2871680142855002</v>
      </c>
      <c r="S1103" s="1">
        <v>3.69345760917302</v>
      </c>
      <c r="T1103" s="1">
        <v>3.9570930463392302</v>
      </c>
      <c r="U1103" s="1">
        <v>3.61771846040426</v>
      </c>
      <c r="V1103" s="1">
        <v>3.5288049320764499</v>
      </c>
      <c r="W1103" s="1">
        <v>3.3963785684029602</v>
      </c>
      <c r="X1103" s="1">
        <v>3.4706256783030498</v>
      </c>
      <c r="Y1103" s="1">
        <v>3.39988266050461</v>
      </c>
      <c r="Z1103" s="1">
        <v>3.39663003344107</v>
      </c>
      <c r="AA1103" s="1">
        <v>3.24145689880653</v>
      </c>
      <c r="AB1103" s="1">
        <v>3.3691480977696799</v>
      </c>
      <c r="AC1103" s="1">
        <v>3.24675922469957</v>
      </c>
    </row>
    <row r="1104" spans="1:29">
      <c r="A1104" s="1" t="s">
        <v>133</v>
      </c>
      <c r="B1104" s="1" t="s">
        <v>141</v>
      </c>
      <c r="C1104" s="1" t="s">
        <v>781</v>
      </c>
      <c r="D1104" s="1" t="s">
        <v>780</v>
      </c>
      <c r="J1104" s="1">
        <v>33.886436529999997</v>
      </c>
      <c r="K1104" s="1">
        <v>32.309522860000001</v>
      </c>
      <c r="L1104" s="1">
        <v>32.898984400000003</v>
      </c>
      <c r="M1104" s="1">
        <v>35.202682320000001</v>
      </c>
      <c r="N1104" s="1">
        <v>35.160379290000002</v>
      </c>
      <c r="O1104" s="1">
        <v>30.949947030000001</v>
      </c>
      <c r="P1104" s="1">
        <v>31.458696809999999</v>
      </c>
      <c r="Q1104" s="1">
        <v>30.815618969999999</v>
      </c>
      <c r="R1104" s="1">
        <v>32.069136010000001</v>
      </c>
      <c r="S1104" s="1">
        <v>27.395718800000001</v>
      </c>
      <c r="T1104" s="1">
        <v>26.402429659999999</v>
      </c>
      <c r="U1104" s="1">
        <v>34.963370150000003</v>
      </c>
      <c r="V1104" s="1">
        <v>42.07816751</v>
      </c>
      <c r="W1104" s="1">
        <v>38.564243859999998</v>
      </c>
      <c r="X1104" s="1">
        <v>42.537531860000001</v>
      </c>
      <c r="Y1104" s="1">
        <v>46.549862990000001</v>
      </c>
      <c r="Z1104" s="1">
        <v>45.230060600000002</v>
      </c>
      <c r="AA1104" s="1">
        <v>53.45129352</v>
      </c>
      <c r="AB1104" s="1">
        <v>52.981033760000003</v>
      </c>
      <c r="AC1104" s="1">
        <v>54.056019970000001</v>
      </c>
    </row>
    <row r="1105" spans="1:29">
      <c r="A1105" s="1" t="s">
        <v>133</v>
      </c>
      <c r="B1105" s="1" t="s">
        <v>141</v>
      </c>
      <c r="C1105" s="1" t="s">
        <v>779</v>
      </c>
      <c r="D1105" s="1" t="s">
        <v>778</v>
      </c>
      <c r="J1105" s="1">
        <v>7.9123470899999999</v>
      </c>
      <c r="K1105" s="1">
        <v>7.5792879900000001</v>
      </c>
      <c r="L1105" s="1">
        <v>6.9592086499999999</v>
      </c>
      <c r="M1105" s="1">
        <v>8.5138506399999994</v>
      </c>
      <c r="N1105" s="1">
        <v>8.0965419700000005</v>
      </c>
      <c r="O1105" s="1">
        <v>7.2331745999999999</v>
      </c>
      <c r="P1105" s="1">
        <v>7.2114601199999999</v>
      </c>
      <c r="Q1105" s="1">
        <v>6.2488521099999996</v>
      </c>
      <c r="R1105" s="1">
        <v>5.9468203300000004</v>
      </c>
      <c r="S1105" s="1">
        <v>5.6379153999999998</v>
      </c>
      <c r="T1105" s="1">
        <v>5.4205645000000002</v>
      </c>
      <c r="U1105" s="1">
        <v>7.4595276300000002</v>
      </c>
      <c r="V1105" s="1">
        <v>9.1193959699999994</v>
      </c>
      <c r="W1105" s="1">
        <v>7.8766042799999996</v>
      </c>
      <c r="X1105" s="1">
        <v>8.1286859899999993</v>
      </c>
      <c r="Y1105" s="1">
        <v>9.8643634299999992</v>
      </c>
      <c r="Z1105" s="1">
        <v>10.412074560000001</v>
      </c>
      <c r="AA1105" s="1">
        <v>12.659274910000001</v>
      </c>
      <c r="AB1105" s="1">
        <v>13.190241</v>
      </c>
      <c r="AC1105" s="1">
        <v>14.22160103</v>
      </c>
    </row>
    <row r="1106" spans="1:29">
      <c r="A1106" s="1" t="s">
        <v>133</v>
      </c>
      <c r="B1106" s="1" t="s">
        <v>141</v>
      </c>
      <c r="C1106" s="1" t="s">
        <v>777</v>
      </c>
      <c r="D1106" s="1" t="s">
        <v>776</v>
      </c>
      <c r="J1106" s="1">
        <v>1.75786274449294</v>
      </c>
      <c r="K1106" s="1">
        <v>1.6322317323171001</v>
      </c>
      <c r="L1106" s="1">
        <v>1.6046112751626</v>
      </c>
      <c r="M1106" s="1">
        <v>1.7314375793453101</v>
      </c>
      <c r="N1106" s="1">
        <v>1.71706003390655</v>
      </c>
      <c r="O1106" s="1">
        <v>1.5138634436335301</v>
      </c>
      <c r="P1106" s="1">
        <v>1.6275607062980899</v>
      </c>
      <c r="Q1106" s="1">
        <v>1.44773560912774</v>
      </c>
      <c r="R1106" s="1">
        <v>1.5518224257144999</v>
      </c>
      <c r="S1106" s="1">
        <v>1.39364958082698</v>
      </c>
      <c r="T1106" s="1">
        <v>1.4195695636607699</v>
      </c>
      <c r="U1106" s="1">
        <v>1.9448675295957401</v>
      </c>
      <c r="V1106" s="1">
        <v>2.5635522679235501</v>
      </c>
      <c r="W1106" s="1">
        <v>2.1319632015970398</v>
      </c>
      <c r="X1106" s="1">
        <v>2.5691874216969501</v>
      </c>
      <c r="Y1106" s="1">
        <v>2.96096662949539</v>
      </c>
      <c r="Z1106" s="1">
        <v>2.8050018665589298</v>
      </c>
      <c r="AA1106" s="1">
        <v>3.7221241411934698</v>
      </c>
      <c r="AB1106" s="1">
        <v>3.79636056223032</v>
      </c>
      <c r="AC1106" s="1">
        <v>3.82001910530043</v>
      </c>
    </row>
    <row r="1107" spans="1:29">
      <c r="A1107" s="1" t="s">
        <v>133</v>
      </c>
      <c r="B1107" s="1" t="s">
        <v>141</v>
      </c>
      <c r="C1107" s="1" t="s">
        <v>775</v>
      </c>
      <c r="D1107" s="1" t="s">
        <v>774</v>
      </c>
      <c r="J1107" s="1">
        <v>5.1875113600000002</v>
      </c>
      <c r="K1107" s="1">
        <v>5.0518596000000002</v>
      </c>
      <c r="L1107" s="1">
        <v>4.8773884799999996</v>
      </c>
      <c r="M1107" s="1">
        <v>4.9184819600000003</v>
      </c>
      <c r="N1107" s="1">
        <v>4.88350828</v>
      </c>
      <c r="O1107" s="1">
        <v>4.8913280600000002</v>
      </c>
      <c r="P1107" s="1">
        <v>5.1736431300000003</v>
      </c>
      <c r="Q1107" s="1">
        <v>4.6980578599999996</v>
      </c>
      <c r="R1107" s="1">
        <v>4.8389904399999999</v>
      </c>
      <c r="S1107" s="1">
        <v>5.0871071900000002</v>
      </c>
      <c r="T1107" s="1">
        <v>5.3766626100000003</v>
      </c>
      <c r="U1107" s="1">
        <v>5.5625859899999996</v>
      </c>
      <c r="V1107" s="1">
        <v>6.0923572000000004</v>
      </c>
      <c r="W1107" s="1">
        <v>5.5283417699999999</v>
      </c>
      <c r="X1107" s="1">
        <v>6.0398130999999999</v>
      </c>
      <c r="Y1107" s="1">
        <v>6.36084929</v>
      </c>
      <c r="Z1107" s="1">
        <v>6.2016318999999998</v>
      </c>
      <c r="AA1107" s="1">
        <v>6.9635810400000002</v>
      </c>
      <c r="AB1107" s="1">
        <v>7.1655086600000004</v>
      </c>
      <c r="AC1107" s="1">
        <v>7.06677833</v>
      </c>
    </row>
    <row r="1108" spans="1:29" customFormat="1" hidden="1">
      <c r="A1108" t="s">
        <v>133</v>
      </c>
      <c r="B1108" t="s">
        <v>141</v>
      </c>
      <c r="C1108" t="s">
        <v>773</v>
      </c>
      <c r="D1108" t="s">
        <v>772</v>
      </c>
      <c r="G1108">
        <v>11.54</v>
      </c>
      <c r="M1108">
        <v>11.72</v>
      </c>
      <c r="Q1108">
        <v>11.1</v>
      </c>
      <c r="S1108">
        <v>11.13</v>
      </c>
      <c r="U1108">
        <v>11.03</v>
      </c>
      <c r="W1108">
        <v>10.94</v>
      </c>
      <c r="Y1108">
        <v>9.9700000000000006</v>
      </c>
      <c r="AA1108">
        <v>10.76</v>
      </c>
    </row>
    <row r="1109" spans="1:29" customFormat="1" hidden="1">
      <c r="A1109" t="s">
        <v>133</v>
      </c>
      <c r="B1109" t="s">
        <v>141</v>
      </c>
      <c r="C1109" t="s">
        <v>771</v>
      </c>
      <c r="D1109" t="s">
        <v>770</v>
      </c>
      <c r="G1109">
        <v>15.26</v>
      </c>
      <c r="M1109">
        <v>15.19</v>
      </c>
      <c r="Q1109">
        <v>14.76</v>
      </c>
      <c r="S1109">
        <v>15.14</v>
      </c>
      <c r="U1109">
        <v>15.31</v>
      </c>
      <c r="W1109">
        <v>15.05</v>
      </c>
      <c r="Y1109">
        <v>14.01</v>
      </c>
      <c r="AA1109">
        <v>15.27</v>
      </c>
    </row>
    <row r="1110" spans="1:29" customFormat="1" hidden="1">
      <c r="A1110" t="s">
        <v>133</v>
      </c>
      <c r="B1110" t="s">
        <v>141</v>
      </c>
      <c r="C1110" t="s">
        <v>769</v>
      </c>
      <c r="D1110" t="s">
        <v>768</v>
      </c>
      <c r="G1110">
        <v>21.32</v>
      </c>
      <c r="M1110">
        <v>20.95</v>
      </c>
      <c r="Q1110">
        <v>21.07</v>
      </c>
      <c r="S1110">
        <v>21.73</v>
      </c>
      <c r="U1110">
        <v>22.05</v>
      </c>
      <c r="W1110">
        <v>21.45</v>
      </c>
      <c r="Y1110">
        <v>20.71</v>
      </c>
      <c r="AA1110">
        <v>21.75</v>
      </c>
    </row>
    <row r="1111" spans="1:29" customFormat="1" hidden="1">
      <c r="A1111" t="s">
        <v>133</v>
      </c>
      <c r="B1111" t="s">
        <v>141</v>
      </c>
      <c r="C1111" t="s">
        <v>767</v>
      </c>
      <c r="D1111" t="s">
        <v>766</v>
      </c>
      <c r="G1111">
        <v>44.09</v>
      </c>
      <c r="M1111">
        <v>44.17</v>
      </c>
      <c r="Q1111">
        <v>45.6</v>
      </c>
      <c r="S1111">
        <v>44.89</v>
      </c>
      <c r="U1111">
        <v>44.75</v>
      </c>
      <c r="W1111">
        <v>45.65</v>
      </c>
      <c r="Y1111">
        <v>49.39</v>
      </c>
      <c r="AA1111">
        <v>45.7</v>
      </c>
    </row>
    <row r="1112" spans="1:29" customFormat="1" hidden="1">
      <c r="A1112" t="s">
        <v>133</v>
      </c>
      <c r="B1112" t="s">
        <v>141</v>
      </c>
      <c r="C1112" t="s">
        <v>765</v>
      </c>
      <c r="D1112" t="s">
        <v>764</v>
      </c>
      <c r="G1112">
        <v>28.64</v>
      </c>
      <c r="M1112">
        <v>29.05</v>
      </c>
      <c r="Q1112">
        <v>30.03</v>
      </c>
      <c r="S1112">
        <v>29.05</v>
      </c>
      <c r="U1112">
        <v>28.94</v>
      </c>
      <c r="W1112">
        <v>30.08</v>
      </c>
      <c r="Y1112">
        <v>33.9</v>
      </c>
      <c r="AA1112">
        <v>30.05</v>
      </c>
    </row>
    <row r="1113" spans="1:29" customFormat="1" hidden="1">
      <c r="A1113" t="s">
        <v>133</v>
      </c>
      <c r="B1113" t="s">
        <v>141</v>
      </c>
      <c r="C1113" t="s">
        <v>763</v>
      </c>
      <c r="D1113" t="s">
        <v>762</v>
      </c>
      <c r="G1113">
        <v>3.26</v>
      </c>
      <c r="M1113">
        <v>3.34</v>
      </c>
      <c r="Q1113">
        <v>3.16</v>
      </c>
      <c r="S1113">
        <v>2.9</v>
      </c>
      <c r="U1113">
        <v>2.78</v>
      </c>
      <c r="W1113">
        <v>2.76</v>
      </c>
      <c r="Y1113">
        <v>2.33</v>
      </c>
      <c r="AA1113">
        <v>2.59</v>
      </c>
    </row>
    <row r="1114" spans="1:29" customFormat="1" hidden="1">
      <c r="A1114" t="s">
        <v>133</v>
      </c>
      <c r="B1114" t="s">
        <v>141</v>
      </c>
      <c r="C1114" t="s">
        <v>761</v>
      </c>
      <c r="D1114" t="s">
        <v>760</v>
      </c>
      <c r="G1114">
        <v>7.79</v>
      </c>
      <c r="M1114">
        <v>7.96</v>
      </c>
      <c r="Q1114">
        <v>7.46</v>
      </c>
      <c r="S1114">
        <v>7.1</v>
      </c>
      <c r="U1114">
        <v>6.88</v>
      </c>
      <c r="W1114">
        <v>6.91</v>
      </c>
      <c r="Y1114">
        <v>5.92</v>
      </c>
      <c r="AA1114">
        <v>6.52</v>
      </c>
    </row>
    <row r="1115" spans="1:29" customFormat="1" hidden="1">
      <c r="A1115" t="s">
        <v>133</v>
      </c>
      <c r="B1115" t="s">
        <v>141</v>
      </c>
      <c r="C1115" t="s">
        <v>759</v>
      </c>
      <c r="D1115" t="s">
        <v>758</v>
      </c>
      <c r="G1115">
        <v>77.09</v>
      </c>
      <c r="M1115">
        <v>69.11</v>
      </c>
      <c r="Q1115">
        <v>69.319999999999993</v>
      </c>
      <c r="S1115">
        <v>58.46</v>
      </c>
      <c r="U1115">
        <v>51.15</v>
      </c>
      <c r="W1115">
        <v>45.61</v>
      </c>
      <c r="Y1115">
        <v>18.05</v>
      </c>
      <c r="AA1115">
        <v>13.86</v>
      </c>
    </row>
    <row r="1116" spans="1:29" customFormat="1" hidden="1">
      <c r="A1116" t="s">
        <v>133</v>
      </c>
      <c r="B1116" t="s">
        <v>141</v>
      </c>
      <c r="C1116" t="s">
        <v>757</v>
      </c>
      <c r="D1116" t="s">
        <v>756</v>
      </c>
      <c r="G1116">
        <v>49.21</v>
      </c>
      <c r="M1116">
        <v>34.79</v>
      </c>
      <c r="Q1116">
        <v>38.78</v>
      </c>
      <c r="S1116">
        <v>27.12</v>
      </c>
      <c r="U1116">
        <v>22.01</v>
      </c>
      <c r="W1116">
        <v>16.170000000000002</v>
      </c>
      <c r="Y1116">
        <v>4.78</v>
      </c>
      <c r="AA1116">
        <v>3.23</v>
      </c>
    </row>
    <row r="1117" spans="1:29" customFormat="1" hidden="1">
      <c r="A1117" t="s">
        <v>133</v>
      </c>
      <c r="B1117" t="s">
        <v>141</v>
      </c>
      <c r="C1117" t="s">
        <v>755</v>
      </c>
      <c r="D1117" t="s">
        <v>754</v>
      </c>
      <c r="G1117">
        <v>34.67</v>
      </c>
      <c r="M1117">
        <v>26.38</v>
      </c>
      <c r="Q1117">
        <v>28.18</v>
      </c>
      <c r="S1117">
        <v>21.43</v>
      </c>
      <c r="U1117">
        <v>17.77</v>
      </c>
      <c r="W1117">
        <v>14.68</v>
      </c>
      <c r="Y1117">
        <v>4.91</v>
      </c>
      <c r="AA1117">
        <v>3.47</v>
      </c>
    </row>
    <row r="1118" spans="1:29" customFormat="1" hidden="1">
      <c r="A1118" t="s">
        <v>133</v>
      </c>
      <c r="B1118" t="s">
        <v>141</v>
      </c>
      <c r="C1118" t="s">
        <v>753</v>
      </c>
      <c r="D1118" t="s">
        <v>752</v>
      </c>
      <c r="G1118">
        <v>14.95</v>
      </c>
      <c r="M1118">
        <v>8.59</v>
      </c>
      <c r="Q1118">
        <v>10.37</v>
      </c>
      <c r="S1118">
        <v>7.02</v>
      </c>
      <c r="U1118">
        <v>5.52</v>
      </c>
      <c r="W1118">
        <v>4.0599999999999996</v>
      </c>
      <c r="Y1118">
        <v>0.99</v>
      </c>
      <c r="AA1118">
        <v>0.57999999999999996</v>
      </c>
    </row>
    <row r="1119" spans="1:29" customFormat="1" hidden="1">
      <c r="A1119" t="s">
        <v>133</v>
      </c>
      <c r="B1119" t="s">
        <v>141</v>
      </c>
      <c r="C1119" t="s">
        <v>751</v>
      </c>
      <c r="D1119" t="s">
        <v>750</v>
      </c>
      <c r="G1119">
        <v>35.65</v>
      </c>
      <c r="M1119">
        <v>35.44</v>
      </c>
      <c r="Q1119">
        <v>37.32</v>
      </c>
      <c r="S1119">
        <v>37.17</v>
      </c>
      <c r="U1119">
        <v>37.44</v>
      </c>
      <c r="W1119">
        <v>38.15</v>
      </c>
      <c r="Y1119">
        <v>42.68</v>
      </c>
      <c r="AA1119">
        <v>38.700000000000003</v>
      </c>
    </row>
    <row r="1120" spans="1:29" customFormat="1" hidden="1">
      <c r="A1120" t="s">
        <v>133</v>
      </c>
      <c r="B1120" t="s">
        <v>141</v>
      </c>
      <c r="C1120" t="s">
        <v>749</v>
      </c>
      <c r="D1120" t="s">
        <v>748</v>
      </c>
      <c r="Y1120">
        <v>5.9</v>
      </c>
      <c r="AA1120">
        <v>4.5</v>
      </c>
    </row>
    <row r="1121" spans="1:30" customFormat="1" hidden="1">
      <c r="A1121" t="s">
        <v>133</v>
      </c>
      <c r="B1121" t="s">
        <v>141</v>
      </c>
      <c r="C1121" t="s">
        <v>747</v>
      </c>
      <c r="D1121" t="s">
        <v>746</v>
      </c>
      <c r="Y1121">
        <v>20.7</v>
      </c>
      <c r="AA1121">
        <v>17.2</v>
      </c>
      <c r="AC1121">
        <v>13.5</v>
      </c>
    </row>
    <row r="1122" spans="1:30" customFormat="1" hidden="1">
      <c r="A1122" t="s">
        <v>133</v>
      </c>
      <c r="B1122" t="s">
        <v>141</v>
      </c>
      <c r="C1122" t="s">
        <v>745</v>
      </c>
      <c r="D1122" t="s">
        <v>744</v>
      </c>
      <c r="Y1122">
        <v>7.8</v>
      </c>
      <c r="AA1122">
        <v>5.9</v>
      </c>
    </row>
    <row r="1123" spans="1:30" customFormat="1" hidden="1">
      <c r="A1123" t="s">
        <v>133</v>
      </c>
      <c r="B1123" t="s">
        <v>141</v>
      </c>
      <c r="C1123" t="s">
        <v>743</v>
      </c>
      <c r="D1123" t="s">
        <v>742</v>
      </c>
      <c r="Y1123">
        <v>26.9</v>
      </c>
      <c r="AA1123">
        <v>22.1</v>
      </c>
      <c r="AC1123">
        <v>18.600000000000001</v>
      </c>
    </row>
    <row r="1124" spans="1:30" customFormat="1" hidden="1">
      <c r="A1124" t="s">
        <v>133</v>
      </c>
      <c r="B1124" t="s">
        <v>141</v>
      </c>
      <c r="C1124" t="s">
        <v>741</v>
      </c>
      <c r="D1124" t="s">
        <v>740</v>
      </c>
      <c r="Y1124">
        <v>1.4</v>
      </c>
      <c r="AA1124">
        <v>1</v>
      </c>
    </row>
    <row r="1125" spans="1:30" customFormat="1" hidden="1">
      <c r="A1125" t="s">
        <v>133</v>
      </c>
      <c r="B1125" t="s">
        <v>141</v>
      </c>
      <c r="C1125" t="s">
        <v>739</v>
      </c>
      <c r="D1125" t="s">
        <v>738</v>
      </c>
      <c r="Y1125">
        <v>6</v>
      </c>
      <c r="AA1125">
        <v>5.4</v>
      </c>
      <c r="AC1125">
        <v>3.8</v>
      </c>
    </row>
    <row r="1126" spans="1:30" customFormat="1" hidden="1">
      <c r="A1126" t="s">
        <v>133</v>
      </c>
      <c r="B1126" t="s">
        <v>141</v>
      </c>
      <c r="C1126" t="s">
        <v>737</v>
      </c>
      <c r="D1126" t="s">
        <v>736</v>
      </c>
      <c r="Z1126">
        <v>10.0599938949939</v>
      </c>
      <c r="AA1126">
        <v>9.9761814723651892</v>
      </c>
      <c r="AB1126">
        <v>9.3477088853029393</v>
      </c>
      <c r="AC1126">
        <v>8.6813491209565701</v>
      </c>
      <c r="AD1126">
        <v>7.7816050357643096</v>
      </c>
    </row>
    <row r="1127" spans="1:30" customFormat="1" hidden="1">
      <c r="A1127" t="s">
        <v>133</v>
      </c>
      <c r="B1127" t="s">
        <v>141</v>
      </c>
      <c r="C1127" t="s">
        <v>735</v>
      </c>
      <c r="D1127" t="s">
        <v>734</v>
      </c>
      <c r="S1127">
        <v>2.1342579287671199</v>
      </c>
      <c r="Y1127">
        <v>3.06542104109589</v>
      </c>
    </row>
    <row r="1128" spans="1:30" customFormat="1" hidden="1">
      <c r="A1128" t="s">
        <v>133</v>
      </c>
      <c r="B1128" t="s">
        <v>141</v>
      </c>
      <c r="C1128" t="s">
        <v>733</v>
      </c>
      <c r="D1128" t="s">
        <v>732</v>
      </c>
    </row>
    <row r="1129" spans="1:30" customFormat="1" hidden="1">
      <c r="A1129" t="s">
        <v>133</v>
      </c>
      <c r="B1129" t="s">
        <v>141</v>
      </c>
      <c r="C1129" t="s">
        <v>731</v>
      </c>
      <c r="D1129" t="s">
        <v>730</v>
      </c>
      <c r="Y1129">
        <v>6.2202220826987</v>
      </c>
    </row>
    <row r="1130" spans="1:30" customFormat="1" hidden="1">
      <c r="A1130" t="s">
        <v>133</v>
      </c>
      <c r="B1130" t="s">
        <v>141</v>
      </c>
      <c r="C1130" t="s">
        <v>729</v>
      </c>
      <c r="D1130" t="s">
        <v>728</v>
      </c>
      <c r="S1130">
        <v>5.0259366575342499</v>
      </c>
      <c r="Y1130">
        <v>7.8921955068493101</v>
      </c>
    </row>
    <row r="1131" spans="1:30" customFormat="1" hidden="1">
      <c r="A1131" t="s">
        <v>133</v>
      </c>
      <c r="B1131" t="s">
        <v>141</v>
      </c>
      <c r="C1131" t="s">
        <v>727</v>
      </c>
      <c r="D1131" t="s">
        <v>726</v>
      </c>
    </row>
    <row r="1132" spans="1:30" customFormat="1" hidden="1">
      <c r="A1132" t="s">
        <v>133</v>
      </c>
      <c r="B1132" t="s">
        <v>141</v>
      </c>
      <c r="C1132" t="s">
        <v>725</v>
      </c>
      <c r="D1132" t="s">
        <v>724</v>
      </c>
      <c r="Y1132">
        <v>7.8110983950872699</v>
      </c>
    </row>
    <row r="1133" spans="1:30" customFormat="1" hidden="1">
      <c r="A1133" t="s">
        <v>133</v>
      </c>
      <c r="B1133" t="s">
        <v>141</v>
      </c>
      <c r="C1133" t="s">
        <v>723</v>
      </c>
      <c r="D1133" t="s">
        <v>722</v>
      </c>
      <c r="AA1133">
        <v>72.73</v>
      </c>
    </row>
    <row r="1134" spans="1:30" customFormat="1" hidden="1">
      <c r="A1134" t="s">
        <v>133</v>
      </c>
      <c r="B1134" t="s">
        <v>141</v>
      </c>
      <c r="C1134" t="s">
        <v>721</v>
      </c>
      <c r="D1134" t="s">
        <v>720</v>
      </c>
      <c r="AA1134">
        <v>80.66</v>
      </c>
    </row>
    <row r="1135" spans="1:30" customFormat="1" hidden="1">
      <c r="A1135" t="s">
        <v>133</v>
      </c>
      <c r="B1135" t="s">
        <v>141</v>
      </c>
      <c r="C1135" t="s">
        <v>719</v>
      </c>
      <c r="D1135" t="s">
        <v>718</v>
      </c>
      <c r="AA1135">
        <v>77.14</v>
      </c>
    </row>
    <row r="1136" spans="1:30" customFormat="1" hidden="1">
      <c r="A1136" t="s">
        <v>133</v>
      </c>
      <c r="B1136" t="s">
        <v>141</v>
      </c>
      <c r="C1136" t="s">
        <v>717</v>
      </c>
      <c r="D1136" t="s">
        <v>716</v>
      </c>
      <c r="K1136">
        <v>70.400001525878906</v>
      </c>
      <c r="L1136">
        <v>66</v>
      </c>
      <c r="M1136">
        <v>65.599998474121094</v>
      </c>
      <c r="N1136">
        <v>65.5</v>
      </c>
      <c r="O1136">
        <v>66.300003051757798</v>
      </c>
      <c r="P1136">
        <v>65</v>
      </c>
      <c r="Q1136">
        <v>63.200000762939503</v>
      </c>
      <c r="R1136">
        <v>61.700000762939503</v>
      </c>
      <c r="S1136">
        <v>60</v>
      </c>
      <c r="U1136">
        <v>53.799999237060497</v>
      </c>
      <c r="AA1136">
        <v>49.5</v>
      </c>
      <c r="AB1136">
        <v>48.799999237060497</v>
      </c>
    </row>
    <row r="1137" spans="1:29" customFormat="1" hidden="1">
      <c r="A1137" t="s">
        <v>133</v>
      </c>
      <c r="B1137" t="s">
        <v>141</v>
      </c>
      <c r="C1137" t="s">
        <v>715</v>
      </c>
      <c r="D1137" t="s">
        <v>714</v>
      </c>
      <c r="K1137">
        <v>69.5</v>
      </c>
      <c r="L1137">
        <v>64.5</v>
      </c>
      <c r="M1137">
        <v>63.900001525878899</v>
      </c>
      <c r="N1137">
        <v>64.5</v>
      </c>
      <c r="O1137">
        <v>64.199996948242202</v>
      </c>
      <c r="P1137">
        <v>63</v>
      </c>
      <c r="Q1137">
        <v>61</v>
      </c>
      <c r="R1137">
        <v>57.700000762939503</v>
      </c>
      <c r="S1137">
        <v>55.900001525878899</v>
      </c>
      <c r="U1137">
        <v>49.599998474121101</v>
      </c>
      <c r="AA1137">
        <v>45.299999237060497</v>
      </c>
      <c r="AB1137">
        <v>44.900001525878899</v>
      </c>
    </row>
    <row r="1138" spans="1:29" customFormat="1" hidden="1">
      <c r="A1138" t="s">
        <v>133</v>
      </c>
      <c r="B1138" t="s">
        <v>141</v>
      </c>
      <c r="C1138" t="s">
        <v>713</v>
      </c>
      <c r="D1138" t="s">
        <v>712</v>
      </c>
      <c r="K1138">
        <v>70</v>
      </c>
      <c r="L1138">
        <v>65.300003051757798</v>
      </c>
      <c r="M1138">
        <v>64.800003051757798</v>
      </c>
      <c r="N1138">
        <v>65</v>
      </c>
      <c r="O1138">
        <v>65.300003051757798</v>
      </c>
      <c r="P1138">
        <v>64</v>
      </c>
      <c r="Q1138">
        <v>62</v>
      </c>
      <c r="R1138">
        <v>59.700000762939503</v>
      </c>
      <c r="S1138">
        <v>57.900001525878899</v>
      </c>
      <c r="U1138">
        <v>51.700000762939503</v>
      </c>
      <c r="AA1138">
        <v>47.400001525878899</v>
      </c>
      <c r="AB1138">
        <v>46.799999237060497</v>
      </c>
    </row>
    <row r="1139" spans="1:29" customFormat="1" hidden="1">
      <c r="A1139" t="s">
        <v>133</v>
      </c>
      <c r="B1139" t="s">
        <v>141</v>
      </c>
      <c r="C1139" t="s">
        <v>711</v>
      </c>
      <c r="D1139" t="s">
        <v>710</v>
      </c>
      <c r="AA1139">
        <v>49.299999237060497</v>
      </c>
      <c r="AB1139">
        <v>50.900001525878899</v>
      </c>
    </row>
    <row r="1140" spans="1:29" customFormat="1" hidden="1">
      <c r="A1140" t="s">
        <v>133</v>
      </c>
      <c r="B1140" t="s">
        <v>141</v>
      </c>
      <c r="C1140" t="s">
        <v>709</v>
      </c>
      <c r="D1140" t="s">
        <v>708</v>
      </c>
      <c r="F1140">
        <v>70.400001525878906</v>
      </c>
      <c r="G1140">
        <v>69.599998474121094</v>
      </c>
      <c r="H1140">
        <v>68.199996948242202</v>
      </c>
      <c r="I1140">
        <v>68.199996948242202</v>
      </c>
      <c r="J1140">
        <v>68.199996948242202</v>
      </c>
      <c r="K1140">
        <v>68</v>
      </c>
      <c r="L1140">
        <v>66.099998474121094</v>
      </c>
      <c r="M1140">
        <v>65.800003051757798</v>
      </c>
      <c r="N1140">
        <v>64.099998474121094</v>
      </c>
      <c r="O1140">
        <v>63.799999237060497</v>
      </c>
      <c r="P1140">
        <v>61.400001525878899</v>
      </c>
      <c r="Q1140">
        <v>62.299999237060497</v>
      </c>
      <c r="R1140">
        <v>61.099998474121101</v>
      </c>
      <c r="S1140">
        <v>60.400001525878899</v>
      </c>
      <c r="T1140">
        <v>59.400001525878899</v>
      </c>
      <c r="U1140">
        <v>58.099998474121101</v>
      </c>
      <c r="V1140">
        <v>57</v>
      </c>
      <c r="W1140">
        <v>56.200000762939503</v>
      </c>
      <c r="X1140">
        <v>55.5</v>
      </c>
      <c r="Y1140">
        <v>55.299999237060497</v>
      </c>
      <c r="Z1140">
        <v>56.200000762939503</v>
      </c>
      <c r="AA1140">
        <v>56.400001525878899</v>
      </c>
      <c r="AB1140">
        <v>56.299999237060497</v>
      </c>
      <c r="AC1140">
        <v>56.799999237060497</v>
      </c>
    </row>
    <row r="1141" spans="1:29" customFormat="1" hidden="1">
      <c r="A1141" t="s">
        <v>133</v>
      </c>
      <c r="B1141" t="s">
        <v>141</v>
      </c>
      <c r="C1141" t="s">
        <v>707</v>
      </c>
      <c r="D1141" t="s">
        <v>706</v>
      </c>
      <c r="AA1141">
        <v>56.200000762939503</v>
      </c>
      <c r="AB1141">
        <v>58</v>
      </c>
    </row>
    <row r="1142" spans="1:29" customFormat="1" hidden="1">
      <c r="A1142" t="s">
        <v>133</v>
      </c>
      <c r="B1142" t="s">
        <v>141</v>
      </c>
      <c r="C1142" t="s">
        <v>705</v>
      </c>
      <c r="D1142" t="s">
        <v>704</v>
      </c>
      <c r="F1142">
        <v>75.300003051757798</v>
      </c>
      <c r="G1142">
        <v>74.300003051757798</v>
      </c>
      <c r="H1142">
        <v>73.5</v>
      </c>
      <c r="I1142">
        <v>73</v>
      </c>
      <c r="J1142">
        <v>72.599998474121094</v>
      </c>
      <c r="K1142">
        <v>72.099998474121094</v>
      </c>
      <c r="L1142">
        <v>69.800003051757798</v>
      </c>
      <c r="M1142">
        <v>69.800003051757798</v>
      </c>
      <c r="N1142">
        <v>69</v>
      </c>
      <c r="O1142">
        <v>67.800003051757798</v>
      </c>
      <c r="P1142">
        <v>67.199996948242202</v>
      </c>
      <c r="Q1142">
        <v>66.800003051757798</v>
      </c>
      <c r="R1142">
        <v>65.699996948242202</v>
      </c>
      <c r="S1142">
        <v>64.900001525878906</v>
      </c>
      <c r="T1142">
        <v>63.700000762939503</v>
      </c>
      <c r="U1142">
        <v>62.400001525878899</v>
      </c>
      <c r="V1142">
        <v>61.299999237060497</v>
      </c>
      <c r="W1142">
        <v>60.5</v>
      </c>
      <c r="X1142">
        <v>59.5</v>
      </c>
      <c r="Y1142">
        <v>59.400001525878899</v>
      </c>
      <c r="Z1142">
        <v>60.599998474121101</v>
      </c>
      <c r="AA1142">
        <v>61.900001525878899</v>
      </c>
      <c r="AB1142">
        <v>61.799999237060497</v>
      </c>
      <c r="AC1142">
        <v>62.200000762939503</v>
      </c>
    </row>
    <row r="1143" spans="1:29" customFormat="1" hidden="1">
      <c r="A1143" t="s">
        <v>133</v>
      </c>
      <c r="B1143" t="s">
        <v>141</v>
      </c>
      <c r="C1143" t="s">
        <v>703</v>
      </c>
      <c r="D1143" t="s">
        <v>702</v>
      </c>
      <c r="AA1143">
        <v>52.900001525878899</v>
      </c>
      <c r="AB1143">
        <v>54.599998474121101</v>
      </c>
    </row>
    <row r="1144" spans="1:29" customFormat="1" hidden="1">
      <c r="A1144" t="s">
        <v>133</v>
      </c>
      <c r="B1144" t="s">
        <v>141</v>
      </c>
      <c r="C1144" t="s">
        <v>701</v>
      </c>
      <c r="D1144" t="s">
        <v>700</v>
      </c>
      <c r="F1144">
        <v>72.900001525878906</v>
      </c>
      <c r="G1144">
        <v>72</v>
      </c>
      <c r="H1144">
        <v>70.800003051757798</v>
      </c>
      <c r="I1144">
        <v>70.599998474121094</v>
      </c>
      <c r="J1144">
        <v>70.400001525878906</v>
      </c>
      <c r="K1144">
        <v>70</v>
      </c>
      <c r="L1144">
        <v>67.900001525878906</v>
      </c>
      <c r="M1144">
        <v>67.800003051757798</v>
      </c>
      <c r="N1144">
        <v>66.599998474121094</v>
      </c>
      <c r="O1144">
        <v>65.900001525878906</v>
      </c>
      <c r="P1144">
        <v>64.300003051757798</v>
      </c>
      <c r="Q1144">
        <v>64.599998474121094</v>
      </c>
      <c r="R1144">
        <v>63.400001525878899</v>
      </c>
      <c r="S1144">
        <v>62.700000762939503</v>
      </c>
      <c r="T1144">
        <v>61.599998474121101</v>
      </c>
      <c r="U1144">
        <v>60.299999237060497</v>
      </c>
      <c r="V1144">
        <v>59.200000762939503</v>
      </c>
      <c r="W1144">
        <v>58.400001525878899</v>
      </c>
      <c r="X1144">
        <v>57.5</v>
      </c>
      <c r="Y1144">
        <v>57.400001525878899</v>
      </c>
      <c r="Z1144">
        <v>58.400001525878899</v>
      </c>
      <c r="AA1144">
        <v>59.200000762939503</v>
      </c>
      <c r="AB1144">
        <v>59.099998474121101</v>
      </c>
      <c r="AC1144">
        <v>59.599998474121101</v>
      </c>
    </row>
    <row r="1145" spans="1:29" customFormat="1" hidden="1">
      <c r="A1145" t="s">
        <v>133</v>
      </c>
      <c r="B1145" t="s">
        <v>141</v>
      </c>
      <c r="C1145" t="s">
        <v>699</v>
      </c>
      <c r="D1145" t="s">
        <v>698</v>
      </c>
      <c r="K1145">
        <v>41</v>
      </c>
      <c r="L1145">
        <v>41</v>
      </c>
      <c r="M1145">
        <v>42.2</v>
      </c>
      <c r="N1145">
        <v>41.9</v>
      </c>
      <c r="O1145">
        <v>40.700000000000003</v>
      </c>
      <c r="P1145">
        <v>40.700000000000003</v>
      </c>
      <c r="Q1145">
        <v>40.799999999999997</v>
      </c>
      <c r="R1145">
        <v>40.1</v>
      </c>
      <c r="S1145">
        <v>40.4</v>
      </c>
      <c r="AA1145">
        <v>40.6</v>
      </c>
      <c r="AB1145">
        <v>41.1</v>
      </c>
    </row>
    <row r="1146" spans="1:29" customFormat="1" hidden="1">
      <c r="A1146" t="s">
        <v>133</v>
      </c>
      <c r="B1146" t="s">
        <v>141</v>
      </c>
      <c r="C1146" t="s">
        <v>697</v>
      </c>
      <c r="D1146" t="s">
        <v>696</v>
      </c>
      <c r="K1146">
        <v>0.40000000596046398</v>
      </c>
      <c r="L1146">
        <v>0.10000000149011599</v>
      </c>
      <c r="M1146">
        <v>0</v>
      </c>
      <c r="N1146">
        <v>0.10000000149011599</v>
      </c>
      <c r="O1146">
        <v>0.10000000149011599</v>
      </c>
      <c r="P1146">
        <v>0.30000001192092901</v>
      </c>
      <c r="Q1146">
        <v>0.30000001192092901</v>
      </c>
      <c r="R1146">
        <v>0.20000000298023199</v>
      </c>
      <c r="S1146">
        <v>0.30000001192092901</v>
      </c>
      <c r="AA1146">
        <v>1.70000004768372</v>
      </c>
      <c r="AB1146">
        <v>1.5</v>
      </c>
    </row>
    <row r="1147" spans="1:29" customFormat="1" hidden="1">
      <c r="A1147" t="s">
        <v>133</v>
      </c>
      <c r="B1147" t="s">
        <v>141</v>
      </c>
      <c r="C1147" t="s">
        <v>695</v>
      </c>
      <c r="D1147" t="s">
        <v>694</v>
      </c>
      <c r="K1147">
        <v>1.1000000238418599</v>
      </c>
      <c r="L1147">
        <v>0.20000000298023199</v>
      </c>
      <c r="M1147">
        <v>0.10000000149011599</v>
      </c>
      <c r="N1147">
        <v>0.20000000298023199</v>
      </c>
      <c r="O1147">
        <v>0.30000001192092901</v>
      </c>
      <c r="P1147">
        <v>0.30000001192092901</v>
      </c>
      <c r="Q1147">
        <v>0.5</v>
      </c>
      <c r="R1147">
        <v>0.5</v>
      </c>
      <c r="S1147">
        <v>0.69999998807907104</v>
      </c>
      <c r="AA1147">
        <v>3.5999999046325701</v>
      </c>
      <c r="AB1147">
        <v>3.4000000953674299</v>
      </c>
    </row>
    <row r="1148" spans="1:29" customFormat="1" hidden="1">
      <c r="A1148" t="s">
        <v>133</v>
      </c>
      <c r="B1148" t="s">
        <v>141</v>
      </c>
      <c r="C1148" t="s">
        <v>693</v>
      </c>
      <c r="D1148" t="s">
        <v>692</v>
      </c>
      <c r="K1148">
        <v>0.69999998807907104</v>
      </c>
      <c r="L1148">
        <v>0.20000000298023199</v>
      </c>
      <c r="M1148">
        <v>0</v>
      </c>
      <c r="N1148">
        <v>0.10000000149011599</v>
      </c>
      <c r="O1148">
        <v>0.20000000298023199</v>
      </c>
      <c r="P1148">
        <v>0.30000001192092901</v>
      </c>
      <c r="Q1148">
        <v>0.40000000596046398</v>
      </c>
      <c r="R1148">
        <v>0.30000001192092901</v>
      </c>
      <c r="S1148">
        <v>0.5</v>
      </c>
      <c r="Z1148">
        <v>2.9000000953674299</v>
      </c>
      <c r="AA1148">
        <v>2.7000000476837198</v>
      </c>
      <c r="AB1148">
        <v>2.5</v>
      </c>
    </row>
    <row r="1149" spans="1:29" customFormat="1" hidden="1">
      <c r="A1149" t="s">
        <v>133</v>
      </c>
      <c r="B1149" t="s">
        <v>141</v>
      </c>
      <c r="C1149" t="s">
        <v>691</v>
      </c>
      <c r="D1149" t="s">
        <v>690</v>
      </c>
      <c r="K1149">
        <v>86.099998474121094</v>
      </c>
      <c r="L1149">
        <v>84.599998474121094</v>
      </c>
      <c r="M1149">
        <v>82</v>
      </c>
      <c r="N1149">
        <v>84</v>
      </c>
      <c r="O1149">
        <v>83.400001525878906</v>
      </c>
      <c r="P1149">
        <v>81.300003051757798</v>
      </c>
      <c r="Q1149">
        <v>82.099998474121094</v>
      </c>
      <c r="R1149">
        <v>81.300003051757798</v>
      </c>
      <c r="S1149">
        <v>78.800003051757798</v>
      </c>
      <c r="AA1149">
        <v>70.900001525878906</v>
      </c>
      <c r="AB1149">
        <v>70.5</v>
      </c>
    </row>
    <row r="1150" spans="1:29" customFormat="1" hidden="1">
      <c r="A1150" t="s">
        <v>133</v>
      </c>
      <c r="B1150" t="s">
        <v>141</v>
      </c>
      <c r="C1150" t="s">
        <v>689</v>
      </c>
      <c r="D1150" t="s">
        <v>688</v>
      </c>
      <c r="K1150">
        <v>79.400001525878906</v>
      </c>
      <c r="L1150">
        <v>77.699996948242202</v>
      </c>
      <c r="M1150">
        <v>75.199996948242202</v>
      </c>
      <c r="N1150">
        <v>78.099998474121094</v>
      </c>
      <c r="O1150">
        <v>77.199996948242202</v>
      </c>
      <c r="P1150">
        <v>74.5</v>
      </c>
      <c r="Q1150">
        <v>75.400001525878906</v>
      </c>
      <c r="R1150">
        <v>73.5</v>
      </c>
      <c r="S1150">
        <v>70.199996948242202</v>
      </c>
      <c r="AA1150">
        <v>60</v>
      </c>
      <c r="AB1150">
        <v>60</v>
      </c>
    </row>
    <row r="1151" spans="1:29" customFormat="1" hidden="1">
      <c r="A1151" t="s">
        <v>133</v>
      </c>
      <c r="B1151" t="s">
        <v>141</v>
      </c>
      <c r="C1151" t="s">
        <v>687</v>
      </c>
      <c r="D1151" t="s">
        <v>686</v>
      </c>
      <c r="K1151">
        <v>82.800003051757798</v>
      </c>
      <c r="L1151">
        <v>81.199996948242202</v>
      </c>
      <c r="M1151">
        <v>78.599998474121094</v>
      </c>
      <c r="N1151">
        <v>81.099998474121094</v>
      </c>
      <c r="O1151">
        <v>80.300003051757798</v>
      </c>
      <c r="P1151">
        <v>77.800003051757798</v>
      </c>
      <c r="Q1151">
        <v>78.699996948242202</v>
      </c>
      <c r="R1151">
        <v>77.300003051757798</v>
      </c>
      <c r="S1151">
        <v>74.400001525878906</v>
      </c>
      <c r="Z1151">
        <v>65.400001525878906</v>
      </c>
      <c r="AA1151">
        <v>65.300003051757798</v>
      </c>
      <c r="AB1151">
        <v>65.099998474121094</v>
      </c>
    </row>
    <row r="1152" spans="1:29" customFormat="1" hidden="1">
      <c r="A1152" t="s">
        <v>133</v>
      </c>
      <c r="B1152" t="s">
        <v>141</v>
      </c>
      <c r="C1152" t="s">
        <v>685</v>
      </c>
      <c r="D1152" t="s">
        <v>684</v>
      </c>
      <c r="K1152">
        <v>71.300003051757798</v>
      </c>
      <c r="L1152">
        <v>69</v>
      </c>
      <c r="M1152">
        <v>68.800003051757798</v>
      </c>
      <c r="N1152">
        <v>68.699996948242202</v>
      </c>
      <c r="O1152">
        <v>67.400001525878906</v>
      </c>
      <c r="P1152">
        <v>67.300003051757798</v>
      </c>
      <c r="Q1152">
        <v>67.400001525878906</v>
      </c>
      <c r="R1152">
        <v>66.699996948242202</v>
      </c>
      <c r="S1152">
        <v>66</v>
      </c>
      <c r="Z1152">
        <v>71.300003051757798</v>
      </c>
      <c r="AA1152">
        <v>71.199996948242202</v>
      </c>
      <c r="AB1152">
        <v>71.800003051757798</v>
      </c>
      <c r="AC1152">
        <v>72</v>
      </c>
    </row>
    <row r="1153" spans="1:29" customFormat="1" hidden="1">
      <c r="A1153" t="s">
        <v>133</v>
      </c>
      <c r="B1153" t="s">
        <v>141</v>
      </c>
      <c r="C1153" t="s">
        <v>683</v>
      </c>
      <c r="D1153" t="s">
        <v>682</v>
      </c>
      <c r="F1153">
        <v>72.099998474121094</v>
      </c>
      <c r="G1153">
        <v>71.900001525878906</v>
      </c>
      <c r="H1153">
        <v>71.5</v>
      </c>
      <c r="I1153">
        <v>71.800003051757798</v>
      </c>
      <c r="J1153">
        <v>72.099998474121094</v>
      </c>
      <c r="K1153">
        <v>72.199996948242202</v>
      </c>
      <c r="L1153">
        <v>71.400001525878906</v>
      </c>
      <c r="M1153">
        <v>71.699996948242202</v>
      </c>
      <c r="N1153">
        <v>71.5</v>
      </c>
      <c r="O1153">
        <v>71.5</v>
      </c>
      <c r="P1153">
        <v>70.599998474121094</v>
      </c>
      <c r="Q1153">
        <v>71.300003051757798</v>
      </c>
      <c r="R1153">
        <v>70.900001525878906</v>
      </c>
      <c r="S1153">
        <v>71</v>
      </c>
      <c r="T1153">
        <v>71</v>
      </c>
      <c r="U1153">
        <v>70.699996948242202</v>
      </c>
      <c r="V1153">
        <v>70.5</v>
      </c>
      <c r="W1153">
        <v>70.400001525878906</v>
      </c>
      <c r="X1153">
        <v>70.199996948242202</v>
      </c>
      <c r="Y1153">
        <v>70.300003051757798</v>
      </c>
      <c r="Z1153">
        <v>71</v>
      </c>
      <c r="AA1153">
        <v>71.300003051757798</v>
      </c>
      <c r="AB1153">
        <v>71.199996948242202</v>
      </c>
      <c r="AC1153">
        <v>71.300003051757798</v>
      </c>
    </row>
    <row r="1154" spans="1:29" customFormat="1" hidden="1">
      <c r="A1154" t="s">
        <v>133</v>
      </c>
      <c r="B1154" t="s">
        <v>141</v>
      </c>
      <c r="C1154" t="s">
        <v>681</v>
      </c>
      <c r="D1154" t="s">
        <v>680</v>
      </c>
      <c r="K1154">
        <v>77.699996948242202</v>
      </c>
      <c r="L1154">
        <v>75.699996948242202</v>
      </c>
      <c r="M1154">
        <v>75.699996948242202</v>
      </c>
      <c r="N1154">
        <v>75.099998474121094</v>
      </c>
      <c r="O1154">
        <v>74.300003051757798</v>
      </c>
      <c r="P1154">
        <v>75.099998474121094</v>
      </c>
      <c r="Q1154">
        <v>74.800003051757798</v>
      </c>
      <c r="R1154">
        <v>74.400001525878906</v>
      </c>
      <c r="S1154">
        <v>74.099998474121094</v>
      </c>
      <c r="Z1154">
        <v>80.599998474121094</v>
      </c>
      <c r="AA1154">
        <v>80</v>
      </c>
      <c r="AB1154">
        <v>80.400001525878906</v>
      </c>
      <c r="AC1154">
        <v>80.800003051757798</v>
      </c>
    </row>
    <row r="1155" spans="1:29" customFormat="1" hidden="1">
      <c r="A1155" t="s">
        <v>133</v>
      </c>
      <c r="B1155" t="s">
        <v>141</v>
      </c>
      <c r="C1155" t="s">
        <v>679</v>
      </c>
      <c r="D1155" t="s">
        <v>678</v>
      </c>
      <c r="F1155">
        <v>82.5</v>
      </c>
      <c r="G1155">
        <v>82.199996948242202</v>
      </c>
      <c r="H1155">
        <v>82</v>
      </c>
      <c r="I1155">
        <v>82</v>
      </c>
      <c r="J1155">
        <v>81.900001525878906</v>
      </c>
      <c r="K1155">
        <v>81.699996948242202</v>
      </c>
      <c r="L1155">
        <v>80.599998474121094</v>
      </c>
      <c r="M1155">
        <v>81.099998474121094</v>
      </c>
      <c r="N1155">
        <v>81.199996948242202</v>
      </c>
      <c r="O1155">
        <v>80.800003051757798</v>
      </c>
      <c r="P1155">
        <v>80.699996948242202</v>
      </c>
      <c r="Q1155">
        <v>80.900001525878906</v>
      </c>
      <c r="R1155">
        <v>80.699996948242202</v>
      </c>
      <c r="S1155">
        <v>80.599998474121094</v>
      </c>
      <c r="T1155">
        <v>80.300003051757798</v>
      </c>
      <c r="U1155">
        <v>79.900001525878906</v>
      </c>
      <c r="V1155">
        <v>79.599998474121094</v>
      </c>
      <c r="W1155">
        <v>79.400001525878906</v>
      </c>
      <c r="X1155">
        <v>79.199996948242202</v>
      </c>
      <c r="Y1155">
        <v>79.300003051757798</v>
      </c>
      <c r="Z1155">
        <v>80</v>
      </c>
      <c r="AA1155">
        <v>80.599998474121094</v>
      </c>
      <c r="AB1155">
        <v>80.599998474121094</v>
      </c>
      <c r="AC1155">
        <v>80.800003051757798</v>
      </c>
    </row>
    <row r="1156" spans="1:29" customFormat="1" hidden="1">
      <c r="A1156" t="s">
        <v>133</v>
      </c>
      <c r="B1156" t="s">
        <v>141</v>
      </c>
      <c r="C1156" t="s">
        <v>677</v>
      </c>
      <c r="D1156" t="s">
        <v>676</v>
      </c>
      <c r="K1156">
        <v>74.300003051757798</v>
      </c>
      <c r="L1156">
        <v>72.199996948242202</v>
      </c>
      <c r="M1156">
        <v>72</v>
      </c>
      <c r="N1156">
        <v>71.800003051757798</v>
      </c>
      <c r="O1156">
        <v>70.699996948242202</v>
      </c>
      <c r="P1156">
        <v>71</v>
      </c>
      <c r="Q1156">
        <v>70.900001525878906</v>
      </c>
      <c r="R1156">
        <v>70.400001525878906</v>
      </c>
      <c r="S1156">
        <v>69.900001525878906</v>
      </c>
      <c r="Z1156">
        <v>75.800003051757798</v>
      </c>
      <c r="AA1156">
        <v>75.5</v>
      </c>
      <c r="AB1156">
        <v>76</v>
      </c>
      <c r="AC1156">
        <v>76.199996948242202</v>
      </c>
    </row>
    <row r="1157" spans="1:29" customFormat="1" hidden="1">
      <c r="A1157" t="s">
        <v>133</v>
      </c>
      <c r="B1157" t="s">
        <v>141</v>
      </c>
      <c r="C1157" t="s">
        <v>675</v>
      </c>
      <c r="D1157" t="s">
        <v>674</v>
      </c>
      <c r="F1157">
        <v>77.099998474121094</v>
      </c>
      <c r="G1157">
        <v>76.900001525878906</v>
      </c>
      <c r="H1157">
        <v>76.5</v>
      </c>
      <c r="I1157">
        <v>76.800003051757798</v>
      </c>
      <c r="J1157">
        <v>76.800003051757798</v>
      </c>
      <c r="K1157">
        <v>76.800003051757798</v>
      </c>
      <c r="L1157">
        <v>75.900001525878906</v>
      </c>
      <c r="M1157">
        <v>76.199996948242202</v>
      </c>
      <c r="N1157">
        <v>76.199996948242202</v>
      </c>
      <c r="O1157">
        <v>76</v>
      </c>
      <c r="P1157">
        <v>75.5</v>
      </c>
      <c r="Q1157">
        <v>75.900001525878906</v>
      </c>
      <c r="R1157">
        <v>75.599998474121094</v>
      </c>
      <c r="S1157">
        <v>75.699996948242202</v>
      </c>
      <c r="T1157">
        <v>75.5</v>
      </c>
      <c r="U1157">
        <v>75.099998474121094</v>
      </c>
      <c r="V1157">
        <v>74.900001525878906</v>
      </c>
      <c r="W1157">
        <v>74.800003051757798</v>
      </c>
      <c r="X1157">
        <v>74.599998474121094</v>
      </c>
      <c r="Y1157">
        <v>74.599998474121094</v>
      </c>
      <c r="Z1157">
        <v>75.400001525878906</v>
      </c>
      <c r="AA1157">
        <v>75.800003051757798</v>
      </c>
      <c r="AB1157">
        <v>75.800003051757798</v>
      </c>
      <c r="AC1157">
        <v>75.900001525878906</v>
      </c>
    </row>
    <row r="1158" spans="1:29" customFormat="1" hidden="1">
      <c r="A1158" t="s">
        <v>133</v>
      </c>
      <c r="B1158" t="s">
        <v>141</v>
      </c>
      <c r="C1158" t="s">
        <v>673</v>
      </c>
      <c r="D1158" t="s">
        <v>672</v>
      </c>
      <c r="K1158">
        <v>85.699996948242202</v>
      </c>
      <c r="L1158">
        <v>84.5</v>
      </c>
      <c r="M1158">
        <v>82</v>
      </c>
      <c r="N1158">
        <v>83.900001525878906</v>
      </c>
      <c r="O1158">
        <v>83.199996948242202</v>
      </c>
      <c r="P1158">
        <v>81</v>
      </c>
      <c r="Q1158">
        <v>81.800003051757798</v>
      </c>
      <c r="R1158">
        <v>81.099998474121094</v>
      </c>
      <c r="S1158">
        <v>78.5</v>
      </c>
      <c r="AA1158">
        <v>69.199996948242202</v>
      </c>
      <c r="AB1158">
        <v>69</v>
      </c>
    </row>
    <row r="1159" spans="1:29" customFormat="1" hidden="1">
      <c r="A1159" t="s">
        <v>133</v>
      </c>
      <c r="B1159" t="s">
        <v>141</v>
      </c>
      <c r="C1159" t="s">
        <v>671</v>
      </c>
      <c r="D1159" t="s">
        <v>670</v>
      </c>
      <c r="K1159">
        <v>78.400001525878906</v>
      </c>
      <c r="L1159">
        <v>77.5</v>
      </c>
      <c r="M1159">
        <v>75.199996948242202</v>
      </c>
      <c r="N1159">
        <v>77.900001525878906</v>
      </c>
      <c r="O1159">
        <v>76.900001525878906</v>
      </c>
      <c r="P1159">
        <v>74.199996948242202</v>
      </c>
      <c r="Q1159">
        <v>75</v>
      </c>
      <c r="R1159">
        <v>73.099998474121094</v>
      </c>
      <c r="S1159">
        <v>69.5</v>
      </c>
      <c r="AA1159">
        <v>56.299999237060497</v>
      </c>
      <c r="AB1159">
        <v>56.599998474121101</v>
      </c>
    </row>
    <row r="1160" spans="1:29" customFormat="1" hidden="1">
      <c r="A1160" t="s">
        <v>133</v>
      </c>
      <c r="B1160" t="s">
        <v>141</v>
      </c>
      <c r="C1160" t="s">
        <v>669</v>
      </c>
      <c r="D1160" t="s">
        <v>668</v>
      </c>
      <c r="K1160">
        <v>82.099998474121094</v>
      </c>
      <c r="L1160">
        <v>81</v>
      </c>
      <c r="M1160">
        <v>78.599998474121094</v>
      </c>
      <c r="N1160">
        <v>80.900001525878906</v>
      </c>
      <c r="O1160">
        <v>80.099998474121094</v>
      </c>
      <c r="P1160">
        <v>77.5</v>
      </c>
      <c r="Q1160">
        <v>78.300003051757798</v>
      </c>
      <c r="R1160">
        <v>77</v>
      </c>
      <c r="S1160">
        <v>73.900001525878906</v>
      </c>
      <c r="Z1160">
        <v>62.5</v>
      </c>
      <c r="AA1160">
        <v>62.5</v>
      </c>
      <c r="AB1160">
        <v>62.599998474121101</v>
      </c>
    </row>
    <row r="1161" spans="1:29" customFormat="1" hidden="1">
      <c r="A1161" t="s">
        <v>133</v>
      </c>
      <c r="B1161" t="s">
        <v>141</v>
      </c>
      <c r="C1161" t="s">
        <v>667</v>
      </c>
      <c r="D1161" t="s">
        <v>666</v>
      </c>
      <c r="K1161">
        <v>13.5</v>
      </c>
      <c r="L1161">
        <v>15</v>
      </c>
      <c r="M1161">
        <v>17.799999237060501</v>
      </c>
      <c r="N1161">
        <v>15.199999809265099</v>
      </c>
      <c r="O1161">
        <v>15.1000003814697</v>
      </c>
      <c r="P1161">
        <v>17.100000381469702</v>
      </c>
      <c r="Q1161">
        <v>16.899999618530298</v>
      </c>
      <c r="R1161">
        <v>17.899999618530298</v>
      </c>
      <c r="S1161">
        <v>21.200000762939499</v>
      </c>
      <c r="AA1161">
        <v>29</v>
      </c>
      <c r="AB1161">
        <v>29.399999618530298</v>
      </c>
    </row>
    <row r="1162" spans="1:29" customFormat="1" hidden="1">
      <c r="A1162" t="s">
        <v>133</v>
      </c>
      <c r="B1162" t="s">
        <v>141</v>
      </c>
      <c r="C1162" t="s">
        <v>665</v>
      </c>
      <c r="D1162" t="s">
        <v>664</v>
      </c>
      <c r="K1162">
        <v>20.100000381469702</v>
      </c>
      <c r="L1162">
        <v>22</v>
      </c>
      <c r="M1162">
        <v>24.600000381469702</v>
      </c>
      <c r="N1162">
        <v>21.200000762939499</v>
      </c>
      <c r="O1162">
        <v>21.700000762939499</v>
      </c>
      <c r="P1162">
        <v>24.200000762939499</v>
      </c>
      <c r="Q1162">
        <v>23.799999237060501</v>
      </c>
      <c r="R1162">
        <v>25.700000762939499</v>
      </c>
      <c r="S1162">
        <v>29.799999237060501</v>
      </c>
      <c r="AA1162">
        <v>40</v>
      </c>
      <c r="AB1162">
        <v>39.900001525878899</v>
      </c>
    </row>
    <row r="1163" spans="1:29" customFormat="1" hidden="1">
      <c r="A1163" t="s">
        <v>133</v>
      </c>
      <c r="B1163" t="s">
        <v>141</v>
      </c>
      <c r="C1163" t="s">
        <v>663</v>
      </c>
      <c r="D1163" t="s">
        <v>662</v>
      </c>
      <c r="K1163">
        <v>16.799999237060501</v>
      </c>
      <c r="L1163">
        <v>18.5</v>
      </c>
      <c r="M1163">
        <v>21.200000762939499</v>
      </c>
      <c r="N1163">
        <v>18.200000762939499</v>
      </c>
      <c r="O1163">
        <v>18.399999618530298</v>
      </c>
      <c r="P1163">
        <v>20.700000762939499</v>
      </c>
      <c r="Q1163">
        <v>20.399999618530298</v>
      </c>
      <c r="R1163">
        <v>21.899999618530298</v>
      </c>
      <c r="S1163">
        <v>25.600000381469702</v>
      </c>
      <c r="Z1163">
        <v>34.599998474121101</v>
      </c>
      <c r="AA1163">
        <v>34.700000762939503</v>
      </c>
      <c r="AB1163">
        <v>34.799999237060497</v>
      </c>
    </row>
    <row r="1164" spans="1:29" customFormat="1" hidden="1">
      <c r="A1164" t="s">
        <v>133</v>
      </c>
      <c r="B1164" t="s">
        <v>141</v>
      </c>
      <c r="C1164" t="s">
        <v>661</v>
      </c>
      <c r="D1164" t="s">
        <v>660</v>
      </c>
      <c r="Z1164">
        <v>85.52</v>
      </c>
      <c r="AA1164">
        <v>86.71</v>
      </c>
    </row>
    <row r="1165" spans="1:29" customFormat="1" hidden="1">
      <c r="A1165" t="s">
        <v>133</v>
      </c>
      <c r="B1165" t="s">
        <v>141</v>
      </c>
      <c r="C1165" t="s">
        <v>659</v>
      </c>
      <c r="D1165" t="s">
        <v>658</v>
      </c>
      <c r="Z1165">
        <v>89.2</v>
      </c>
      <c r="AA1165">
        <v>82.35</v>
      </c>
    </row>
    <row r="1166" spans="1:29" customFormat="1" hidden="1">
      <c r="A1166" t="s">
        <v>133</v>
      </c>
      <c r="B1166" t="s">
        <v>141</v>
      </c>
      <c r="C1166" t="s">
        <v>657</v>
      </c>
      <c r="D1166" t="s">
        <v>656</v>
      </c>
      <c r="Z1166">
        <v>87.37</v>
      </c>
      <c r="AA1166">
        <v>84.29</v>
      </c>
    </row>
    <row r="1167" spans="1:29" customFormat="1" hidden="1">
      <c r="A1167" t="s">
        <v>133</v>
      </c>
      <c r="B1167" t="s">
        <v>141</v>
      </c>
      <c r="C1167" t="s">
        <v>655</v>
      </c>
      <c r="D1167" t="s">
        <v>654</v>
      </c>
      <c r="K1167">
        <v>61.5</v>
      </c>
      <c r="L1167">
        <v>55.900001525878899</v>
      </c>
      <c r="M1167">
        <v>53.200000762939503</v>
      </c>
      <c r="N1167">
        <v>54.200000762939503</v>
      </c>
      <c r="O1167">
        <v>53.099998474121101</v>
      </c>
      <c r="P1167">
        <v>52.900001525878899</v>
      </c>
      <c r="Q1167">
        <v>52.599998474121101</v>
      </c>
      <c r="R1167">
        <v>50.299999237060497</v>
      </c>
      <c r="S1167">
        <v>47.200000762939503</v>
      </c>
      <c r="AA1167">
        <v>23</v>
      </c>
      <c r="AB1167">
        <v>22.600000381469702</v>
      </c>
    </row>
    <row r="1168" spans="1:29" customFormat="1" hidden="1">
      <c r="A1168" t="s">
        <v>133</v>
      </c>
      <c r="B1168" t="s">
        <v>141</v>
      </c>
      <c r="C1168" t="s">
        <v>653</v>
      </c>
      <c r="D1168" t="s">
        <v>652</v>
      </c>
      <c r="K1168">
        <v>29.5</v>
      </c>
      <c r="L1168">
        <v>22.899999618530298</v>
      </c>
      <c r="M1168">
        <v>22.200000762939499</v>
      </c>
      <c r="N1168">
        <v>22.5</v>
      </c>
      <c r="O1168">
        <v>21.200000762939499</v>
      </c>
      <c r="P1168">
        <v>21.899999618530298</v>
      </c>
      <c r="Q1168">
        <v>23.600000381469702</v>
      </c>
      <c r="R1168">
        <v>21.899999618530298</v>
      </c>
      <c r="S1168">
        <v>18.899999618530298</v>
      </c>
      <c r="AA1168">
        <v>12</v>
      </c>
      <c r="AB1168">
        <v>12</v>
      </c>
    </row>
    <row r="1169" spans="1:30" customFormat="1" hidden="1">
      <c r="A1169" t="s">
        <v>133</v>
      </c>
      <c r="B1169" t="s">
        <v>141</v>
      </c>
      <c r="C1169" t="s">
        <v>651</v>
      </c>
      <c r="D1169" t="s">
        <v>650</v>
      </c>
      <c r="K1169">
        <v>45.799999237060497</v>
      </c>
      <c r="L1169">
        <v>39.5</v>
      </c>
      <c r="M1169">
        <v>37.799999237060497</v>
      </c>
      <c r="N1169">
        <v>38.299999237060497</v>
      </c>
      <c r="O1169">
        <v>37</v>
      </c>
      <c r="P1169">
        <v>37.200000762939503</v>
      </c>
      <c r="Q1169">
        <v>37.900001525878899</v>
      </c>
      <c r="R1169">
        <v>35.900001525878899</v>
      </c>
      <c r="S1169">
        <v>32.700000762939503</v>
      </c>
      <c r="Z1169">
        <v>18.600000381469702</v>
      </c>
      <c r="AA1169">
        <v>17.399999618530298</v>
      </c>
      <c r="AB1169">
        <v>17.200000762939499</v>
      </c>
    </row>
    <row r="1170" spans="1:30" customFormat="1" hidden="1">
      <c r="A1170" t="s">
        <v>133</v>
      </c>
      <c r="B1170" t="s">
        <v>141</v>
      </c>
      <c r="C1170" t="s">
        <v>649</v>
      </c>
      <c r="D1170" t="s">
        <v>648</v>
      </c>
      <c r="F1170">
        <v>3075.69995117188</v>
      </c>
      <c r="G1170">
        <v>3267.55004882813</v>
      </c>
      <c r="H1170">
        <v>3459.97998046875</v>
      </c>
      <c r="I1170">
        <v>3662.01000976563</v>
      </c>
      <c r="J1170">
        <v>3909.2900390625</v>
      </c>
      <c r="K1170">
        <v>4169.740234375</v>
      </c>
      <c r="L1170">
        <v>4454.2001953125</v>
      </c>
      <c r="M1170">
        <v>4573.259765625</v>
      </c>
      <c r="N1170">
        <v>4679.47998046875</v>
      </c>
      <c r="O1170">
        <v>4889.93994140625</v>
      </c>
      <c r="P1170">
        <v>5106.7001953125</v>
      </c>
      <c r="Q1170">
        <v>5277.1201171875</v>
      </c>
      <c r="R1170">
        <v>5536.52001953125</v>
      </c>
      <c r="S1170">
        <v>5823.89990234375</v>
      </c>
      <c r="T1170">
        <v>6144.9501953125</v>
      </c>
      <c r="U1170">
        <v>6465.259765625</v>
      </c>
      <c r="V1170">
        <v>6803.6201171875</v>
      </c>
      <c r="W1170">
        <v>7065.81982421875</v>
      </c>
      <c r="X1170">
        <v>7331.759765625</v>
      </c>
      <c r="Y1170">
        <v>7669.5</v>
      </c>
      <c r="Z1170">
        <v>7951.5498046875</v>
      </c>
      <c r="AA1170">
        <v>8213.5302734375</v>
      </c>
      <c r="AB1170">
        <v>8561.6396484375</v>
      </c>
      <c r="AC1170">
        <v>8914.3203125</v>
      </c>
      <c r="AD1170">
        <v>9301.2099609375</v>
      </c>
    </row>
    <row r="1171" spans="1:30" customFormat="1" hidden="1">
      <c r="A1171" t="s">
        <v>133</v>
      </c>
      <c r="B1171" t="s">
        <v>141</v>
      </c>
      <c r="C1171" t="s">
        <v>647</v>
      </c>
      <c r="D1171" t="s">
        <v>646</v>
      </c>
      <c r="K1171">
        <v>8.8000001907348597</v>
      </c>
      <c r="L1171">
        <v>10.3999996185303</v>
      </c>
      <c r="M1171">
        <v>9.1999998092651403</v>
      </c>
      <c r="N1171">
        <v>9.8999996185302699</v>
      </c>
      <c r="O1171">
        <v>10.1000003814697</v>
      </c>
      <c r="P1171">
        <v>11.199999809265099</v>
      </c>
      <c r="Q1171">
        <v>11.699999809265099</v>
      </c>
      <c r="R1171">
        <v>13</v>
      </c>
      <c r="S1171">
        <v>13.699999809265099</v>
      </c>
      <c r="U1171">
        <v>15.8999996185303</v>
      </c>
      <c r="AA1171">
        <v>16.799999237060501</v>
      </c>
      <c r="AB1171">
        <v>17</v>
      </c>
    </row>
    <row r="1172" spans="1:30" customFormat="1" hidden="1">
      <c r="A1172" t="s">
        <v>133</v>
      </c>
      <c r="B1172" t="s">
        <v>141</v>
      </c>
      <c r="C1172" t="s">
        <v>645</v>
      </c>
      <c r="D1172" t="s">
        <v>644</v>
      </c>
      <c r="K1172">
        <v>12.5</v>
      </c>
      <c r="L1172">
        <v>15</v>
      </c>
      <c r="M1172">
        <v>14</v>
      </c>
      <c r="N1172">
        <v>14.1000003814697</v>
      </c>
      <c r="O1172">
        <v>14.699999809265099</v>
      </c>
      <c r="P1172">
        <v>16.5</v>
      </c>
      <c r="Q1172">
        <v>17.600000381469702</v>
      </c>
      <c r="R1172">
        <v>19.700000762939499</v>
      </c>
      <c r="S1172">
        <v>20.799999237060501</v>
      </c>
      <c r="U1172">
        <v>24.399999618530298</v>
      </c>
      <c r="AA1172">
        <v>25.200000762939499</v>
      </c>
      <c r="AB1172">
        <v>25.200000762939499</v>
      </c>
    </row>
    <row r="1173" spans="1:30" customFormat="1" hidden="1">
      <c r="A1173" t="s">
        <v>133</v>
      </c>
      <c r="B1173" t="s">
        <v>141</v>
      </c>
      <c r="C1173" t="s">
        <v>643</v>
      </c>
      <c r="D1173" t="s">
        <v>642</v>
      </c>
      <c r="K1173">
        <v>10.6000003814697</v>
      </c>
      <c r="L1173">
        <v>12.699999809265099</v>
      </c>
      <c r="M1173">
        <v>11.6000003814697</v>
      </c>
      <c r="N1173">
        <v>12</v>
      </c>
      <c r="O1173">
        <v>12.3999996185303</v>
      </c>
      <c r="P1173">
        <v>13.8999996185303</v>
      </c>
      <c r="Q1173">
        <v>14.699999809265099</v>
      </c>
      <c r="R1173">
        <v>16.399999618530298</v>
      </c>
      <c r="S1173">
        <v>17.399999618530298</v>
      </c>
      <c r="U1173">
        <v>20.200000762939499</v>
      </c>
      <c r="AA1173">
        <v>21.100000381469702</v>
      </c>
      <c r="AB1173">
        <v>21.200000762939499</v>
      </c>
    </row>
    <row r="1174" spans="1:30" customFormat="1" hidden="1">
      <c r="A1174" t="s">
        <v>133</v>
      </c>
      <c r="B1174" t="s">
        <v>141</v>
      </c>
      <c r="C1174" t="s">
        <v>641</v>
      </c>
      <c r="D1174" t="s">
        <v>640</v>
      </c>
      <c r="X1174">
        <v>66.800003051757798</v>
      </c>
    </row>
    <row r="1175" spans="1:30" customFormat="1" hidden="1">
      <c r="A1175" t="s">
        <v>133</v>
      </c>
      <c r="B1175" t="s">
        <v>141</v>
      </c>
      <c r="C1175" t="s">
        <v>639</v>
      </c>
      <c r="D1175" t="s">
        <v>638</v>
      </c>
      <c r="X1175">
        <v>69.400001525878906</v>
      </c>
    </row>
    <row r="1176" spans="1:30" customFormat="1" hidden="1">
      <c r="A1176" t="s">
        <v>133</v>
      </c>
      <c r="B1176" t="s">
        <v>141</v>
      </c>
      <c r="C1176" t="s">
        <v>637</v>
      </c>
      <c r="D1176" t="s">
        <v>636</v>
      </c>
      <c r="X1176">
        <v>68.199996948242202</v>
      </c>
    </row>
    <row r="1177" spans="1:30" customFormat="1" hidden="1">
      <c r="A1177" t="s">
        <v>133</v>
      </c>
      <c r="B1177" t="s">
        <v>141</v>
      </c>
      <c r="C1177" t="s">
        <v>635</v>
      </c>
      <c r="D1177" t="s">
        <v>634</v>
      </c>
      <c r="AA1177">
        <v>8.41</v>
      </c>
    </row>
    <row r="1178" spans="1:30" customFormat="1" hidden="1">
      <c r="A1178" t="s">
        <v>133</v>
      </c>
      <c r="B1178" t="s">
        <v>141</v>
      </c>
      <c r="C1178" t="s">
        <v>633</v>
      </c>
      <c r="D1178" t="s">
        <v>632</v>
      </c>
      <c r="AA1178">
        <v>3.91</v>
      </c>
    </row>
    <row r="1179" spans="1:30" customFormat="1" hidden="1">
      <c r="A1179" t="s">
        <v>133</v>
      </c>
      <c r="B1179" t="s">
        <v>141</v>
      </c>
      <c r="C1179" t="s">
        <v>631</v>
      </c>
      <c r="D1179" t="s">
        <v>630</v>
      </c>
      <c r="AA1179">
        <v>5.9</v>
      </c>
    </row>
    <row r="1180" spans="1:30" customFormat="1" hidden="1">
      <c r="A1180" t="s">
        <v>133</v>
      </c>
      <c r="B1180" t="s">
        <v>141</v>
      </c>
      <c r="C1180" t="s">
        <v>629</v>
      </c>
      <c r="D1180" t="s">
        <v>628</v>
      </c>
      <c r="AA1180">
        <v>6.03</v>
      </c>
    </row>
    <row r="1181" spans="1:30" customFormat="1" hidden="1">
      <c r="A1181" t="s">
        <v>133</v>
      </c>
      <c r="B1181" t="s">
        <v>141</v>
      </c>
      <c r="C1181" t="s">
        <v>627</v>
      </c>
      <c r="D1181" t="s">
        <v>626</v>
      </c>
      <c r="AA1181">
        <v>9.9</v>
      </c>
    </row>
    <row r="1182" spans="1:30" customFormat="1" hidden="1">
      <c r="A1182" t="s">
        <v>133</v>
      </c>
      <c r="B1182" t="s">
        <v>141</v>
      </c>
      <c r="C1182" t="s">
        <v>625</v>
      </c>
      <c r="D1182" t="s">
        <v>624</v>
      </c>
      <c r="AA1182">
        <v>8.18</v>
      </c>
    </row>
    <row r="1183" spans="1:30" customFormat="1" hidden="1">
      <c r="A1183" t="s">
        <v>133</v>
      </c>
      <c r="B1183" t="s">
        <v>141</v>
      </c>
      <c r="C1183" t="s">
        <v>623</v>
      </c>
      <c r="D1183" t="s">
        <v>622</v>
      </c>
      <c r="AA1183">
        <v>18.39</v>
      </c>
    </row>
    <row r="1184" spans="1:30" customFormat="1" hidden="1">
      <c r="A1184" t="s">
        <v>133</v>
      </c>
      <c r="B1184" t="s">
        <v>141</v>
      </c>
      <c r="C1184" t="s">
        <v>621</v>
      </c>
      <c r="D1184" t="s">
        <v>620</v>
      </c>
      <c r="AA1184">
        <v>14.42</v>
      </c>
    </row>
    <row r="1185" spans="1:28" customFormat="1" hidden="1">
      <c r="A1185" t="s">
        <v>133</v>
      </c>
      <c r="B1185" t="s">
        <v>141</v>
      </c>
      <c r="C1185" t="s">
        <v>619</v>
      </c>
      <c r="D1185" t="s">
        <v>618</v>
      </c>
      <c r="AA1185">
        <v>16.18</v>
      </c>
    </row>
    <row r="1186" spans="1:28" customFormat="1" hidden="1">
      <c r="A1186" t="s">
        <v>133</v>
      </c>
      <c r="B1186" t="s">
        <v>141</v>
      </c>
      <c r="C1186" t="s">
        <v>617</v>
      </c>
      <c r="D1186" t="s">
        <v>616</v>
      </c>
      <c r="K1186">
        <v>20.700000762939499</v>
      </c>
      <c r="L1186">
        <v>23.5</v>
      </c>
      <c r="M1186">
        <v>25.200000762939499</v>
      </c>
      <c r="N1186">
        <v>24.700000762939499</v>
      </c>
      <c r="O1186">
        <v>23.600000381469702</v>
      </c>
      <c r="P1186">
        <v>23.899999618530298</v>
      </c>
      <c r="Q1186">
        <v>25.100000381469702</v>
      </c>
      <c r="R1186">
        <v>25.299999237060501</v>
      </c>
      <c r="S1186">
        <v>26.299999237060501</v>
      </c>
      <c r="U1186">
        <v>30.299999237060501</v>
      </c>
      <c r="AA1186">
        <v>33.700000762939503</v>
      </c>
      <c r="AB1186">
        <v>34.200000762939503</v>
      </c>
    </row>
    <row r="1187" spans="1:28" customFormat="1" hidden="1">
      <c r="A1187" t="s">
        <v>133</v>
      </c>
      <c r="B1187" t="s">
        <v>141</v>
      </c>
      <c r="C1187" t="s">
        <v>615</v>
      </c>
      <c r="D1187" t="s">
        <v>614</v>
      </c>
      <c r="K1187">
        <v>18</v>
      </c>
      <c r="L1187">
        <v>20.5</v>
      </c>
      <c r="M1187">
        <v>22.100000381469702</v>
      </c>
      <c r="N1187">
        <v>21.399999618530298</v>
      </c>
      <c r="O1187">
        <v>21.100000381469702</v>
      </c>
      <c r="P1187">
        <v>20.399999618530298</v>
      </c>
      <c r="Q1187">
        <v>21.399999618530298</v>
      </c>
      <c r="R1187">
        <v>22.600000381469702</v>
      </c>
      <c r="S1187">
        <v>23.299999237060501</v>
      </c>
      <c r="U1187">
        <v>26</v>
      </c>
      <c r="AA1187">
        <v>29.399999618530298</v>
      </c>
      <c r="AB1187">
        <v>29.899999618530298</v>
      </c>
    </row>
    <row r="1188" spans="1:28" customFormat="1" hidden="1">
      <c r="A1188" t="s">
        <v>133</v>
      </c>
      <c r="B1188" t="s">
        <v>141</v>
      </c>
      <c r="C1188" t="s">
        <v>613</v>
      </c>
      <c r="D1188" t="s">
        <v>612</v>
      </c>
      <c r="K1188">
        <v>19.399999618530298</v>
      </c>
      <c r="L1188">
        <v>22</v>
      </c>
      <c r="M1188">
        <v>23.700000762939499</v>
      </c>
      <c r="N1188">
        <v>23</v>
      </c>
      <c r="O1188">
        <v>22.299999237060501</v>
      </c>
      <c r="P1188">
        <v>22.100000381469702</v>
      </c>
      <c r="Q1188">
        <v>23.299999237060501</v>
      </c>
      <c r="R1188">
        <v>23.899999618530298</v>
      </c>
      <c r="S1188">
        <v>24.799999237060501</v>
      </c>
      <c r="U1188">
        <v>28.200000762939499</v>
      </c>
      <c r="AA1188">
        <v>31.5</v>
      </c>
      <c r="AB1188">
        <v>32</v>
      </c>
    </row>
    <row r="1189" spans="1:28" customFormat="1" hidden="1">
      <c r="A1189" t="s">
        <v>133</v>
      </c>
      <c r="B1189" t="s">
        <v>141</v>
      </c>
      <c r="C1189" t="s">
        <v>611</v>
      </c>
      <c r="D1189" t="s">
        <v>610</v>
      </c>
      <c r="U1189">
        <v>21.6</v>
      </c>
      <c r="Z1189">
        <v>13.5</v>
      </c>
      <c r="AA1189">
        <v>10.1</v>
      </c>
    </row>
    <row r="1190" spans="1:28" customFormat="1" hidden="1">
      <c r="A1190" t="s">
        <v>133</v>
      </c>
      <c r="B1190" t="s">
        <v>141</v>
      </c>
      <c r="C1190" t="s">
        <v>609</v>
      </c>
      <c r="D1190" t="s">
        <v>608</v>
      </c>
      <c r="U1190">
        <v>21</v>
      </c>
      <c r="Z1190">
        <v>12.5</v>
      </c>
      <c r="AA1190">
        <v>11.7</v>
      </c>
    </row>
    <row r="1191" spans="1:28" customFormat="1" hidden="1">
      <c r="A1191" t="s">
        <v>133</v>
      </c>
      <c r="B1191" t="s">
        <v>141</v>
      </c>
      <c r="C1191" t="s">
        <v>607</v>
      </c>
      <c r="D1191" t="s">
        <v>606</v>
      </c>
      <c r="AA1191">
        <v>11.3</v>
      </c>
    </row>
    <row r="1192" spans="1:28" customFormat="1" hidden="1">
      <c r="A1192" t="s">
        <v>133</v>
      </c>
      <c r="B1192" t="s">
        <v>141</v>
      </c>
      <c r="C1192" t="s">
        <v>605</v>
      </c>
      <c r="D1192" t="s">
        <v>604</v>
      </c>
      <c r="AA1192">
        <v>83.4</v>
      </c>
    </row>
    <row r="1193" spans="1:28" customFormat="1" hidden="1">
      <c r="A1193" t="s">
        <v>133</v>
      </c>
      <c r="B1193" t="s">
        <v>141</v>
      </c>
      <c r="C1193" t="s">
        <v>603</v>
      </c>
      <c r="D1193" t="s">
        <v>602</v>
      </c>
      <c r="AA1193">
        <v>11.8</v>
      </c>
    </row>
    <row r="1194" spans="1:28" customFormat="1" hidden="1">
      <c r="A1194" t="s">
        <v>133</v>
      </c>
      <c r="B1194" t="s">
        <v>141</v>
      </c>
      <c r="C1194" t="s">
        <v>601</v>
      </c>
      <c r="D1194" t="s">
        <v>600</v>
      </c>
      <c r="AA1194">
        <v>79.099999999999994</v>
      </c>
    </row>
    <row r="1195" spans="1:28" customFormat="1" hidden="1">
      <c r="A1195" t="s">
        <v>133</v>
      </c>
      <c r="B1195" t="s">
        <v>141</v>
      </c>
      <c r="C1195" t="s">
        <v>599</v>
      </c>
      <c r="D1195" t="s">
        <v>598</v>
      </c>
      <c r="AA1195">
        <v>11.6</v>
      </c>
    </row>
    <row r="1196" spans="1:28" customFormat="1" hidden="1">
      <c r="A1196" t="s">
        <v>133</v>
      </c>
      <c r="B1196" t="s">
        <v>141</v>
      </c>
      <c r="C1196" t="s">
        <v>597</v>
      </c>
      <c r="D1196" t="s">
        <v>596</v>
      </c>
      <c r="U1196">
        <v>88.1</v>
      </c>
      <c r="Z1196">
        <v>84.1</v>
      </c>
      <c r="AA1196">
        <v>81</v>
      </c>
    </row>
    <row r="1197" spans="1:28" customFormat="1" hidden="1">
      <c r="A1197" t="s">
        <v>133</v>
      </c>
      <c r="B1197" t="s">
        <v>141</v>
      </c>
      <c r="C1197" t="s">
        <v>595</v>
      </c>
      <c r="D1197" t="s">
        <v>594</v>
      </c>
      <c r="AA1197">
        <v>32.6</v>
      </c>
    </row>
    <row r="1198" spans="1:28" customFormat="1" hidden="1">
      <c r="A1198" t="s">
        <v>133</v>
      </c>
      <c r="B1198" t="s">
        <v>141</v>
      </c>
      <c r="C1198" t="s">
        <v>593</v>
      </c>
      <c r="D1198" t="s">
        <v>592</v>
      </c>
      <c r="AA1198">
        <v>16.600000000000001</v>
      </c>
    </row>
    <row r="1199" spans="1:28" customFormat="1" hidden="1">
      <c r="A1199" t="s">
        <v>133</v>
      </c>
      <c r="B1199" t="s">
        <v>141</v>
      </c>
      <c r="C1199" t="s">
        <v>591</v>
      </c>
      <c r="D1199" t="s">
        <v>590</v>
      </c>
      <c r="AA1199">
        <v>35.299999999999997</v>
      </c>
    </row>
    <row r="1200" spans="1:28" customFormat="1" hidden="1">
      <c r="A1200" t="s">
        <v>133</v>
      </c>
      <c r="B1200" t="s">
        <v>141</v>
      </c>
      <c r="C1200" t="s">
        <v>589</v>
      </c>
      <c r="D1200" t="s">
        <v>588</v>
      </c>
      <c r="AA1200">
        <v>20.9</v>
      </c>
    </row>
    <row r="1201" spans="1:29" customFormat="1" hidden="1">
      <c r="A1201" t="s">
        <v>133</v>
      </c>
      <c r="B1201" t="s">
        <v>141</v>
      </c>
      <c r="C1201" t="s">
        <v>587</v>
      </c>
      <c r="D1201" t="s">
        <v>586</v>
      </c>
      <c r="AA1201">
        <v>34.200000000000003</v>
      </c>
    </row>
    <row r="1202" spans="1:29" customFormat="1" hidden="1">
      <c r="A1202" t="s">
        <v>133</v>
      </c>
      <c r="B1202" t="s">
        <v>141</v>
      </c>
      <c r="C1202" t="s">
        <v>585</v>
      </c>
      <c r="D1202" t="s">
        <v>584</v>
      </c>
      <c r="U1202">
        <v>11.9</v>
      </c>
      <c r="Z1202">
        <v>15.9</v>
      </c>
      <c r="AA1202">
        <v>19</v>
      </c>
    </row>
    <row r="1203" spans="1:29" customFormat="1" hidden="1">
      <c r="A1203" t="s">
        <v>133</v>
      </c>
      <c r="B1203" t="s">
        <v>141</v>
      </c>
      <c r="C1203" t="s">
        <v>583</v>
      </c>
      <c r="D1203" t="s">
        <v>582</v>
      </c>
      <c r="U1203">
        <v>21.3</v>
      </c>
      <c r="Z1203">
        <v>13</v>
      </c>
      <c r="AA1203">
        <v>10.9</v>
      </c>
    </row>
    <row r="1204" spans="1:29" customFormat="1" hidden="1">
      <c r="A1204" t="s">
        <v>133</v>
      </c>
      <c r="B1204" t="s">
        <v>141</v>
      </c>
      <c r="C1204" t="s">
        <v>581</v>
      </c>
      <c r="D1204" t="s">
        <v>580</v>
      </c>
      <c r="K1204">
        <v>70.699996948242202</v>
      </c>
      <c r="L1204">
        <v>66.900001525878906</v>
      </c>
      <c r="M1204">
        <v>64.199996948242202</v>
      </c>
      <c r="N1204">
        <v>61.700000762939503</v>
      </c>
      <c r="O1204">
        <v>57.200000762939503</v>
      </c>
      <c r="P1204">
        <v>62</v>
      </c>
      <c r="Q1204">
        <v>59.200000762939503</v>
      </c>
      <c r="R1204">
        <v>56.900001525878899</v>
      </c>
      <c r="S1204">
        <v>55.400001525878899</v>
      </c>
      <c r="AA1204">
        <v>52.700000762939503</v>
      </c>
      <c r="AB1204">
        <v>54.799999237060497</v>
      </c>
    </row>
    <row r="1205" spans="1:29" customFormat="1" hidden="1">
      <c r="A1205" t="s">
        <v>133</v>
      </c>
      <c r="B1205" t="s">
        <v>141</v>
      </c>
      <c r="C1205" t="s">
        <v>579</v>
      </c>
      <c r="D1205" t="s">
        <v>578</v>
      </c>
      <c r="E1205">
        <v>74.900001525878906</v>
      </c>
      <c r="F1205">
        <v>74.400001525878906</v>
      </c>
      <c r="G1205">
        <v>73.599998474121094</v>
      </c>
      <c r="H1205">
        <v>72.800003051757798</v>
      </c>
      <c r="I1205">
        <v>72</v>
      </c>
      <c r="J1205">
        <v>70.900001525878906</v>
      </c>
      <c r="K1205">
        <v>69.900001525878906</v>
      </c>
      <c r="L1205">
        <v>69</v>
      </c>
      <c r="M1205">
        <v>68.300003051757798</v>
      </c>
      <c r="N1205">
        <v>67.800003051757798</v>
      </c>
      <c r="O1205">
        <v>66.800003051757798</v>
      </c>
      <c r="P1205">
        <v>66</v>
      </c>
      <c r="Q1205">
        <v>65.099998474121094</v>
      </c>
      <c r="R1205">
        <v>64.300003051757798</v>
      </c>
      <c r="S1205">
        <v>63.299999237060497</v>
      </c>
      <c r="T1205">
        <v>62.299999237060497</v>
      </c>
      <c r="U1205">
        <v>61.299999237060497</v>
      </c>
      <c r="V1205">
        <v>60.200000762939503</v>
      </c>
      <c r="W1205">
        <v>59.5</v>
      </c>
      <c r="X1205">
        <v>59.099998474121101</v>
      </c>
      <c r="Y1205">
        <v>58.900001525878899</v>
      </c>
      <c r="Z1205">
        <v>59.400001525878899</v>
      </c>
      <c r="AA1205">
        <v>60</v>
      </c>
      <c r="AB1205">
        <v>60.599998474121101</v>
      </c>
      <c r="AC1205">
        <v>61.099998474121101</v>
      </c>
    </row>
    <row r="1206" spans="1:29" customFormat="1" hidden="1">
      <c r="A1206" t="s">
        <v>133</v>
      </c>
      <c r="B1206" t="s">
        <v>141</v>
      </c>
      <c r="C1206" t="s">
        <v>577</v>
      </c>
      <c r="D1206" t="s">
        <v>576</v>
      </c>
      <c r="K1206">
        <v>68.400001525878906</v>
      </c>
      <c r="L1206">
        <v>65.5</v>
      </c>
      <c r="M1206">
        <v>62.299999237060497</v>
      </c>
      <c r="N1206">
        <v>58.799999237060497</v>
      </c>
      <c r="O1206">
        <v>55.299999237060497</v>
      </c>
      <c r="P1206">
        <v>59.599998474121101</v>
      </c>
      <c r="Q1206">
        <v>58.099998474121101</v>
      </c>
      <c r="R1206">
        <v>57.099998474121101</v>
      </c>
      <c r="S1206">
        <v>56.799999237060497</v>
      </c>
      <c r="AA1206">
        <v>58.900001525878899</v>
      </c>
      <c r="AB1206">
        <v>61.400001525878899</v>
      </c>
    </row>
    <row r="1207" spans="1:29" customFormat="1" hidden="1">
      <c r="A1207" t="s">
        <v>133</v>
      </c>
      <c r="B1207" t="s">
        <v>141</v>
      </c>
      <c r="C1207" t="s">
        <v>575</v>
      </c>
      <c r="D1207" t="s">
        <v>574</v>
      </c>
      <c r="E1207">
        <v>79.599998474121094</v>
      </c>
      <c r="F1207">
        <v>79.099998474121094</v>
      </c>
      <c r="G1207">
        <v>78.300003051757798</v>
      </c>
      <c r="H1207">
        <v>77.5</v>
      </c>
      <c r="I1207">
        <v>76.599998474121094</v>
      </c>
      <c r="J1207">
        <v>75.599998474121094</v>
      </c>
      <c r="K1207">
        <v>74.5</v>
      </c>
      <c r="L1207">
        <v>73.5</v>
      </c>
      <c r="M1207">
        <v>72.800003051757798</v>
      </c>
      <c r="N1207">
        <v>72.300003051757798</v>
      </c>
      <c r="O1207">
        <v>71.199996948242202</v>
      </c>
      <c r="P1207">
        <v>70.400001525878906</v>
      </c>
      <c r="Q1207">
        <v>69.5</v>
      </c>
      <c r="R1207">
        <v>68.699996948242202</v>
      </c>
      <c r="S1207">
        <v>67.800003051757798</v>
      </c>
      <c r="T1207">
        <v>66.699996948242202</v>
      </c>
      <c r="U1207">
        <v>65.699996948242202</v>
      </c>
      <c r="V1207">
        <v>64.599998474121094</v>
      </c>
      <c r="W1207">
        <v>63.799999237060497</v>
      </c>
      <c r="X1207">
        <v>63.400001525878899</v>
      </c>
      <c r="Y1207">
        <v>63.299999237060497</v>
      </c>
      <c r="Z1207">
        <v>63.799999237060497</v>
      </c>
      <c r="AA1207">
        <v>64.599998474121094</v>
      </c>
      <c r="AB1207">
        <v>65.300003051757798</v>
      </c>
      <c r="AC1207">
        <v>66</v>
      </c>
    </row>
    <row r="1208" spans="1:29" customFormat="1" hidden="1">
      <c r="A1208" t="s">
        <v>133</v>
      </c>
      <c r="B1208" t="s">
        <v>141</v>
      </c>
      <c r="C1208" t="s">
        <v>573</v>
      </c>
      <c r="D1208" t="s">
        <v>572</v>
      </c>
      <c r="K1208">
        <v>69.599998474121094</v>
      </c>
      <c r="L1208">
        <v>66.199996948242202</v>
      </c>
      <c r="M1208">
        <v>63.200000762939503</v>
      </c>
      <c r="N1208">
        <v>60.200000762939503</v>
      </c>
      <c r="O1208">
        <v>56.200000762939503</v>
      </c>
      <c r="P1208">
        <v>60.799999237060497</v>
      </c>
      <c r="Q1208">
        <v>58.700000762939503</v>
      </c>
      <c r="R1208">
        <v>57</v>
      </c>
      <c r="S1208">
        <v>56.099998474121101</v>
      </c>
      <c r="AA1208">
        <v>55.900001525878899</v>
      </c>
      <c r="AB1208">
        <v>58.200000762939503</v>
      </c>
    </row>
    <row r="1209" spans="1:29" customFormat="1" hidden="1">
      <c r="A1209" t="s">
        <v>133</v>
      </c>
      <c r="B1209" t="s">
        <v>141</v>
      </c>
      <c r="C1209" t="s">
        <v>571</v>
      </c>
      <c r="D1209" t="s">
        <v>570</v>
      </c>
      <c r="E1209">
        <v>77.199996948242202</v>
      </c>
      <c r="F1209">
        <v>76.800003051757798</v>
      </c>
      <c r="G1209">
        <v>76</v>
      </c>
      <c r="H1209">
        <v>75.199996948242202</v>
      </c>
      <c r="I1209">
        <v>74.300003051757798</v>
      </c>
      <c r="J1209">
        <v>73.300003051757798</v>
      </c>
      <c r="K1209">
        <v>72.199996948242202</v>
      </c>
      <c r="L1209">
        <v>71.300003051757798</v>
      </c>
      <c r="M1209">
        <v>70.599998474121094</v>
      </c>
      <c r="N1209">
        <v>70</v>
      </c>
      <c r="O1209">
        <v>69</v>
      </c>
      <c r="P1209">
        <v>68.199996948242202</v>
      </c>
      <c r="Q1209">
        <v>67.400001525878906</v>
      </c>
      <c r="R1209">
        <v>66.5</v>
      </c>
      <c r="S1209">
        <v>65.599998474121094</v>
      </c>
      <c r="T1209">
        <v>64.5</v>
      </c>
      <c r="U1209">
        <v>63.5</v>
      </c>
      <c r="V1209">
        <v>62.400001525878899</v>
      </c>
      <c r="W1209">
        <v>61.700000762939503</v>
      </c>
      <c r="X1209">
        <v>61.299999237060497</v>
      </c>
      <c r="Y1209">
        <v>61.200000762939503</v>
      </c>
      <c r="Z1209">
        <v>61.700000762939503</v>
      </c>
      <c r="AA1209">
        <v>62.299999237060497</v>
      </c>
      <c r="AB1209">
        <v>63</v>
      </c>
      <c r="AC1209">
        <v>63.599998474121101</v>
      </c>
    </row>
    <row r="1210" spans="1:29" customFormat="1" hidden="1">
      <c r="A1210" t="s">
        <v>133</v>
      </c>
      <c r="B1210" t="s">
        <v>141</v>
      </c>
      <c r="C1210" t="s">
        <v>569</v>
      </c>
      <c r="D1210" t="s">
        <v>568</v>
      </c>
      <c r="E1210">
        <v>81.099998474121094</v>
      </c>
      <c r="F1210">
        <v>81.099998474121094</v>
      </c>
      <c r="G1210">
        <v>80.900001525878906</v>
      </c>
      <c r="H1210">
        <v>80.699996948242202</v>
      </c>
      <c r="I1210">
        <v>80.599998474121094</v>
      </c>
      <c r="J1210">
        <v>80.400001525878906</v>
      </c>
      <c r="K1210">
        <v>80.199996948242202</v>
      </c>
      <c r="L1210">
        <v>80.099998474121094</v>
      </c>
      <c r="M1210">
        <v>80</v>
      </c>
      <c r="N1210">
        <v>80</v>
      </c>
      <c r="O1210">
        <v>79.800003051757798</v>
      </c>
      <c r="P1210">
        <v>79.699996948242202</v>
      </c>
      <c r="Q1210">
        <v>79.5</v>
      </c>
      <c r="R1210">
        <v>79.300003051757798</v>
      </c>
      <c r="S1210">
        <v>79.099998474121094</v>
      </c>
      <c r="T1210">
        <v>78.800003051757798</v>
      </c>
      <c r="U1210">
        <v>78.599998474121094</v>
      </c>
      <c r="V1210">
        <v>78.300003051757798</v>
      </c>
      <c r="W1210">
        <v>78.099998474121094</v>
      </c>
      <c r="X1210">
        <v>78.099998474121094</v>
      </c>
      <c r="Y1210">
        <v>78.099998474121094</v>
      </c>
      <c r="Z1210">
        <v>78.300003051757798</v>
      </c>
      <c r="AA1210">
        <v>78.599998474121094</v>
      </c>
      <c r="AB1210">
        <v>78.900001525878906</v>
      </c>
      <c r="AC1210">
        <v>79.199996948242202</v>
      </c>
    </row>
    <row r="1211" spans="1:29" customFormat="1" hidden="1">
      <c r="A1211" t="s">
        <v>133</v>
      </c>
      <c r="B1211" t="s">
        <v>141</v>
      </c>
      <c r="C1211" t="s">
        <v>567</v>
      </c>
      <c r="D1211" t="s">
        <v>566</v>
      </c>
      <c r="E1211">
        <v>88.599998474121094</v>
      </c>
      <c r="F1211">
        <v>88.5</v>
      </c>
      <c r="G1211">
        <v>88.300003051757798</v>
      </c>
      <c r="H1211">
        <v>88.199996948242202</v>
      </c>
      <c r="I1211">
        <v>87.900001525878906</v>
      </c>
      <c r="J1211">
        <v>87.699996948242202</v>
      </c>
      <c r="K1211">
        <v>87.400001525878906</v>
      </c>
      <c r="L1211">
        <v>87.199996948242202</v>
      </c>
      <c r="M1211">
        <v>87.099998474121094</v>
      </c>
      <c r="N1211">
        <v>87</v>
      </c>
      <c r="O1211">
        <v>86.699996948242202</v>
      </c>
      <c r="P1211">
        <v>86.5</v>
      </c>
      <c r="Q1211">
        <v>86.300003051757798</v>
      </c>
      <c r="R1211">
        <v>86.099998474121094</v>
      </c>
      <c r="S1211">
        <v>85.800003051757798</v>
      </c>
      <c r="T1211">
        <v>85.5</v>
      </c>
      <c r="U1211">
        <v>85.199996948242202</v>
      </c>
      <c r="V1211">
        <v>84.800003051757798</v>
      </c>
      <c r="W1211">
        <v>84.599998474121094</v>
      </c>
      <c r="X1211">
        <v>84.5</v>
      </c>
      <c r="Y1211">
        <v>84.5</v>
      </c>
      <c r="Z1211">
        <v>84.800003051757798</v>
      </c>
      <c r="AA1211">
        <v>85.199996948242202</v>
      </c>
      <c r="AB1211">
        <v>85.5</v>
      </c>
      <c r="AC1211">
        <v>85.800003051757798</v>
      </c>
    </row>
    <row r="1212" spans="1:29" customFormat="1" hidden="1">
      <c r="A1212" t="s">
        <v>133</v>
      </c>
      <c r="B1212" t="s">
        <v>141</v>
      </c>
      <c r="C1212" t="s">
        <v>565</v>
      </c>
      <c r="D1212" t="s">
        <v>564</v>
      </c>
      <c r="E1212">
        <v>84.800003051757798</v>
      </c>
      <c r="F1212">
        <v>84.699996948242202</v>
      </c>
      <c r="G1212">
        <v>84.5</v>
      </c>
      <c r="H1212">
        <v>84.400001525878906</v>
      </c>
      <c r="I1212">
        <v>84.199996948242202</v>
      </c>
      <c r="J1212">
        <v>84</v>
      </c>
      <c r="K1212">
        <v>83.699996948242202</v>
      </c>
      <c r="L1212">
        <v>83.599998474121094</v>
      </c>
      <c r="M1212">
        <v>83.5</v>
      </c>
      <c r="N1212">
        <v>83.400001525878906</v>
      </c>
      <c r="O1212">
        <v>83.199996948242202</v>
      </c>
      <c r="P1212">
        <v>83</v>
      </c>
      <c r="Q1212">
        <v>82.900001525878906</v>
      </c>
      <c r="R1212">
        <v>82.599998474121094</v>
      </c>
      <c r="S1212">
        <v>82.400001525878906</v>
      </c>
      <c r="T1212">
        <v>82.099998474121094</v>
      </c>
      <c r="U1212">
        <v>81.800003051757798</v>
      </c>
      <c r="V1212">
        <v>81.5</v>
      </c>
      <c r="W1212">
        <v>81.400001525878906</v>
      </c>
      <c r="X1212">
        <v>81.300003051757798</v>
      </c>
      <c r="Y1212">
        <v>81.300003051757798</v>
      </c>
      <c r="Z1212">
        <v>81.599998474121094</v>
      </c>
      <c r="AA1212">
        <v>81.900001525878906</v>
      </c>
      <c r="AB1212">
        <v>82.199996948242202</v>
      </c>
      <c r="AC1212">
        <v>82.5</v>
      </c>
    </row>
    <row r="1213" spans="1:29" customFormat="1" hidden="1">
      <c r="A1213" t="s">
        <v>133</v>
      </c>
      <c r="B1213" t="s">
        <v>141</v>
      </c>
      <c r="C1213" t="s">
        <v>563</v>
      </c>
      <c r="D1213" t="s">
        <v>562</v>
      </c>
      <c r="K1213">
        <v>72.599998474121094</v>
      </c>
      <c r="L1213">
        <v>70.800003051757798</v>
      </c>
      <c r="M1213">
        <v>70.300003051757798</v>
      </c>
      <c r="N1213">
        <v>70.400001525878906</v>
      </c>
      <c r="O1213">
        <v>68.800003051757798</v>
      </c>
      <c r="P1213">
        <v>69.599998474121094</v>
      </c>
      <c r="Q1213">
        <v>69</v>
      </c>
      <c r="R1213">
        <v>68.5</v>
      </c>
      <c r="S1213">
        <v>67.599998474121094</v>
      </c>
      <c r="V1213">
        <v>70.900001525878906</v>
      </c>
      <c r="X1213">
        <v>72.300003051757798</v>
      </c>
      <c r="Y1213">
        <v>73</v>
      </c>
      <c r="Z1213">
        <v>72.699996948242202</v>
      </c>
      <c r="AA1213">
        <v>72.599998474121094</v>
      </c>
      <c r="AB1213">
        <v>73.199996948242202</v>
      </c>
      <c r="AC1213">
        <v>73.300003051757798</v>
      </c>
    </row>
    <row r="1214" spans="1:29" customFormat="1" hidden="1">
      <c r="A1214" t="s">
        <v>133</v>
      </c>
      <c r="B1214" t="s">
        <v>141</v>
      </c>
      <c r="C1214" t="s">
        <v>561</v>
      </c>
      <c r="D1214" t="s">
        <v>560</v>
      </c>
      <c r="E1214">
        <v>74.199996948242202</v>
      </c>
      <c r="F1214">
        <v>74.099998474121094</v>
      </c>
      <c r="G1214">
        <v>74</v>
      </c>
      <c r="H1214">
        <v>73.900001525878906</v>
      </c>
      <c r="I1214">
        <v>73.800003051757798</v>
      </c>
      <c r="J1214">
        <v>73.599998474121094</v>
      </c>
      <c r="K1214">
        <v>73.5</v>
      </c>
      <c r="L1214">
        <v>73.300003051757798</v>
      </c>
      <c r="M1214">
        <v>73.300003051757798</v>
      </c>
      <c r="N1214">
        <v>73.199996948242202</v>
      </c>
      <c r="O1214">
        <v>73.099998474121094</v>
      </c>
      <c r="P1214">
        <v>73</v>
      </c>
      <c r="Q1214">
        <v>72.900001525878906</v>
      </c>
      <c r="R1214">
        <v>72.800003051757798</v>
      </c>
      <c r="S1214">
        <v>72.699996948242202</v>
      </c>
      <c r="T1214">
        <v>72.599998474121094</v>
      </c>
      <c r="U1214">
        <v>72.400001525878906</v>
      </c>
      <c r="V1214">
        <v>72.300003051757798</v>
      </c>
      <c r="W1214">
        <v>72.199996948242202</v>
      </c>
      <c r="X1214">
        <v>72.199996948242202</v>
      </c>
      <c r="Y1214">
        <v>72.300003051757798</v>
      </c>
      <c r="Z1214">
        <v>72.5</v>
      </c>
      <c r="AA1214">
        <v>72.800003051757798</v>
      </c>
      <c r="AB1214">
        <v>73</v>
      </c>
      <c r="AC1214">
        <v>73.199996948242202</v>
      </c>
    </row>
    <row r="1215" spans="1:29" customFormat="1" hidden="1">
      <c r="A1215" t="s">
        <v>133</v>
      </c>
      <c r="B1215" t="s">
        <v>141</v>
      </c>
      <c r="C1215" t="s">
        <v>559</v>
      </c>
      <c r="D1215" t="s">
        <v>558</v>
      </c>
      <c r="K1215">
        <v>91.435764583025247</v>
      </c>
      <c r="L1215">
        <v>90.537091834693811</v>
      </c>
      <c r="M1215">
        <v>90.709681357106845</v>
      </c>
      <c r="N1215">
        <v>91.547464406990187</v>
      </c>
      <c r="O1215">
        <v>90.407364561451658</v>
      </c>
      <c r="P1215">
        <v>90.624994412064794</v>
      </c>
      <c r="Q1215">
        <v>90.551184728875128</v>
      </c>
      <c r="R1215">
        <v>90.369389501510696</v>
      </c>
      <c r="S1215">
        <v>89.53642182002794</v>
      </c>
      <c r="V1215">
        <v>89.974617741207481</v>
      </c>
      <c r="X1215">
        <v>89.259263026861476</v>
      </c>
      <c r="Y1215">
        <v>89.024390243902445</v>
      </c>
      <c r="Z1215">
        <v>89.093135180999468</v>
      </c>
      <c r="AA1215">
        <v>89.298887760068041</v>
      </c>
      <c r="AB1215">
        <v>89.159559450315612</v>
      </c>
      <c r="AC1215">
        <v>89.064398947421694</v>
      </c>
    </row>
    <row r="1216" spans="1:29" customFormat="1" hidden="1">
      <c r="A1216" t="s">
        <v>133</v>
      </c>
      <c r="B1216" t="s">
        <v>141</v>
      </c>
      <c r="C1216" t="s">
        <v>557</v>
      </c>
      <c r="D1216" t="s">
        <v>556</v>
      </c>
      <c r="E1216">
        <v>87.706853766598798</v>
      </c>
      <c r="F1216">
        <v>87.692305886533845</v>
      </c>
      <c r="G1216">
        <v>87.677723533346111</v>
      </c>
      <c r="H1216">
        <v>87.767225895869444</v>
      </c>
      <c r="I1216">
        <v>87.857146490187858</v>
      </c>
      <c r="J1216">
        <v>87.828157271859737</v>
      </c>
      <c r="K1216">
        <v>88.023952095808383</v>
      </c>
      <c r="L1216">
        <v>87.995198519036578</v>
      </c>
      <c r="M1216">
        <v>88.206984834764839</v>
      </c>
      <c r="N1216">
        <v>88.192767407520719</v>
      </c>
      <c r="O1216">
        <v>88.28501905782143</v>
      </c>
      <c r="P1216">
        <v>88.377725603555774</v>
      </c>
      <c r="Q1216">
        <v>88.363638213186562</v>
      </c>
      <c r="R1216">
        <v>88.456865555611799</v>
      </c>
      <c r="S1216">
        <v>88.550546040701946</v>
      </c>
      <c r="T1216">
        <v>88.64468513004951</v>
      </c>
      <c r="U1216">
        <v>88.616896242658441</v>
      </c>
      <c r="V1216">
        <v>88.820640904744934</v>
      </c>
      <c r="W1216">
        <v>88.806880981637491</v>
      </c>
      <c r="X1216">
        <v>88.916255741072632</v>
      </c>
      <c r="Y1216">
        <v>88.929889714431681</v>
      </c>
      <c r="Z1216">
        <v>88.848040877099905</v>
      </c>
      <c r="AA1216">
        <v>88.888890958999951</v>
      </c>
      <c r="AB1216">
        <v>88.80778918515648</v>
      </c>
      <c r="AC1216">
        <v>88.727269028172358</v>
      </c>
    </row>
    <row r="1217" spans="1:29" customFormat="1" hidden="1">
      <c r="A1217" t="s">
        <v>133</v>
      </c>
      <c r="B1217" t="s">
        <v>141</v>
      </c>
      <c r="C1217" t="s">
        <v>555</v>
      </c>
      <c r="D1217" t="s">
        <v>554</v>
      </c>
      <c r="K1217">
        <v>79.400001525878906</v>
      </c>
      <c r="L1217">
        <v>78.199996948242202</v>
      </c>
      <c r="M1217">
        <v>77.5</v>
      </c>
      <c r="N1217">
        <v>76.900001525878906</v>
      </c>
      <c r="O1217">
        <v>76.099998474121094</v>
      </c>
      <c r="P1217">
        <v>76.800003051757798</v>
      </c>
      <c r="Q1217">
        <v>76.199996948242202</v>
      </c>
      <c r="R1217">
        <v>75.800003051757798</v>
      </c>
      <c r="S1217">
        <v>75.5</v>
      </c>
      <c r="V1217">
        <v>78.800003051757798</v>
      </c>
      <c r="X1217">
        <v>81</v>
      </c>
      <c r="Y1217">
        <v>82</v>
      </c>
      <c r="Z1217">
        <v>81.599998474121094</v>
      </c>
      <c r="AA1217">
        <v>81.300003051757798</v>
      </c>
      <c r="AB1217">
        <v>82.099998474121094</v>
      </c>
      <c r="AC1217">
        <v>82.300003051757798</v>
      </c>
    </row>
    <row r="1218" spans="1:29" customFormat="1" hidden="1">
      <c r="A1218" t="s">
        <v>133</v>
      </c>
      <c r="B1218" t="s">
        <v>141</v>
      </c>
      <c r="C1218" t="s">
        <v>553</v>
      </c>
      <c r="D1218" t="s">
        <v>552</v>
      </c>
      <c r="E1218">
        <v>84.599998474121094</v>
      </c>
      <c r="F1218">
        <v>84.5</v>
      </c>
      <c r="G1218">
        <v>84.400001525878906</v>
      </c>
      <c r="H1218">
        <v>84.199996948242202</v>
      </c>
      <c r="I1218">
        <v>84</v>
      </c>
      <c r="J1218">
        <v>83.800003051757798</v>
      </c>
      <c r="K1218">
        <v>83.5</v>
      </c>
      <c r="L1218">
        <v>83.300003051757798</v>
      </c>
      <c r="M1218">
        <v>83.099998474121094</v>
      </c>
      <c r="N1218">
        <v>83</v>
      </c>
      <c r="O1218">
        <v>82.800003051757798</v>
      </c>
      <c r="P1218">
        <v>82.599998474121094</v>
      </c>
      <c r="Q1218">
        <v>82.5</v>
      </c>
      <c r="R1218">
        <v>82.300003051757798</v>
      </c>
      <c r="S1218">
        <v>82.099998474121094</v>
      </c>
      <c r="T1218">
        <v>81.900001525878906</v>
      </c>
      <c r="U1218">
        <v>81.699996948242202</v>
      </c>
      <c r="V1218">
        <v>81.400001525878906</v>
      </c>
      <c r="W1218">
        <v>81.300003051757798</v>
      </c>
      <c r="X1218">
        <v>81.199996948242202</v>
      </c>
      <c r="Y1218">
        <v>81.300003051757798</v>
      </c>
      <c r="Z1218">
        <v>81.599998474121094</v>
      </c>
      <c r="AA1218">
        <v>81.900001525878906</v>
      </c>
      <c r="AB1218">
        <v>82.199996948242202</v>
      </c>
      <c r="AC1218">
        <v>82.5</v>
      </c>
    </row>
    <row r="1219" spans="1:29" customFormat="1" hidden="1">
      <c r="A1219" t="s">
        <v>133</v>
      </c>
      <c r="B1219" t="s">
        <v>141</v>
      </c>
      <c r="C1219" t="s">
        <v>551</v>
      </c>
      <c r="D1219" t="s">
        <v>550</v>
      </c>
      <c r="K1219">
        <v>75.800003051757798</v>
      </c>
      <c r="L1219">
        <v>74.300003051757798</v>
      </c>
      <c r="M1219">
        <v>73.699996948242202</v>
      </c>
      <c r="N1219">
        <v>73.5</v>
      </c>
      <c r="O1219">
        <v>72.300003051757798</v>
      </c>
      <c r="P1219">
        <v>73</v>
      </c>
      <c r="Q1219">
        <v>72.5</v>
      </c>
      <c r="R1219">
        <v>72</v>
      </c>
      <c r="S1219">
        <v>71.400001525878906</v>
      </c>
      <c r="V1219">
        <v>74.699996948242202</v>
      </c>
      <c r="X1219">
        <v>76.5</v>
      </c>
      <c r="Y1219">
        <v>77.400001525878906</v>
      </c>
      <c r="Z1219">
        <v>77</v>
      </c>
      <c r="AA1219">
        <v>76.800003051757798</v>
      </c>
      <c r="AB1219">
        <v>77.5</v>
      </c>
      <c r="AC1219">
        <v>77.599998474121094</v>
      </c>
    </row>
    <row r="1220" spans="1:29" customFormat="1" hidden="1">
      <c r="A1220" t="s">
        <v>133</v>
      </c>
      <c r="B1220" t="s">
        <v>141</v>
      </c>
      <c r="C1220" t="s">
        <v>549</v>
      </c>
      <c r="D1220" t="s">
        <v>548</v>
      </c>
      <c r="E1220">
        <v>79.199996948242202</v>
      </c>
      <c r="F1220">
        <v>79.099998474121094</v>
      </c>
      <c r="G1220">
        <v>79</v>
      </c>
      <c r="H1220">
        <v>78.900001525878906</v>
      </c>
      <c r="I1220">
        <v>78.699996948242202</v>
      </c>
      <c r="J1220">
        <v>78.5</v>
      </c>
      <c r="K1220">
        <v>78.300003051757798</v>
      </c>
      <c r="L1220">
        <v>78.099998474121094</v>
      </c>
      <c r="M1220">
        <v>78</v>
      </c>
      <c r="N1220">
        <v>78</v>
      </c>
      <c r="O1220">
        <v>77.800003051757798</v>
      </c>
      <c r="P1220">
        <v>77.699996948242202</v>
      </c>
      <c r="Q1220">
        <v>77.5</v>
      </c>
      <c r="R1220">
        <v>77.400001525878906</v>
      </c>
      <c r="S1220">
        <v>77.300003051757798</v>
      </c>
      <c r="T1220">
        <v>77.099998474121094</v>
      </c>
      <c r="U1220">
        <v>76.900001525878906</v>
      </c>
      <c r="V1220">
        <v>76.699996948242202</v>
      </c>
      <c r="W1220">
        <v>76.599998474121094</v>
      </c>
      <c r="X1220">
        <v>76.599998474121094</v>
      </c>
      <c r="Y1220">
        <v>76.699996948242202</v>
      </c>
      <c r="Z1220">
        <v>76.900001525878906</v>
      </c>
      <c r="AA1220">
        <v>77.199996948242202</v>
      </c>
      <c r="AB1220">
        <v>77.5</v>
      </c>
      <c r="AC1220">
        <v>77.699996948242202</v>
      </c>
    </row>
    <row r="1221" spans="1:29" customFormat="1" hidden="1">
      <c r="A1221" t="s">
        <v>133</v>
      </c>
      <c r="B1221" t="s">
        <v>141</v>
      </c>
      <c r="C1221" t="s">
        <v>547</v>
      </c>
      <c r="D1221" t="s">
        <v>546</v>
      </c>
    </row>
    <row r="1222" spans="1:29" customFormat="1" hidden="1">
      <c r="A1222" t="s">
        <v>133</v>
      </c>
      <c r="B1222" t="s">
        <v>141</v>
      </c>
      <c r="C1222" t="s">
        <v>545</v>
      </c>
      <c r="D1222" t="s">
        <v>544</v>
      </c>
    </row>
    <row r="1223" spans="1:29" customFormat="1" hidden="1">
      <c r="A1223" t="s">
        <v>133</v>
      </c>
      <c r="B1223" t="s">
        <v>141</v>
      </c>
      <c r="C1223" t="s">
        <v>543</v>
      </c>
      <c r="D1223" t="s">
        <v>542</v>
      </c>
    </row>
    <row r="1224" spans="1:29" customFormat="1" hidden="1">
      <c r="A1224" t="s">
        <v>133</v>
      </c>
      <c r="B1224" t="s">
        <v>141</v>
      </c>
      <c r="C1224" t="s">
        <v>541</v>
      </c>
      <c r="D1224" t="s">
        <v>540</v>
      </c>
    </row>
    <row r="1225" spans="1:29" customFormat="1" hidden="1">
      <c r="A1225" t="s">
        <v>133</v>
      </c>
      <c r="B1225" t="s">
        <v>141</v>
      </c>
      <c r="C1225" t="s">
        <v>539</v>
      </c>
      <c r="D1225" t="s">
        <v>538</v>
      </c>
    </row>
    <row r="1226" spans="1:29" customFormat="1" hidden="1">
      <c r="A1226" t="s">
        <v>133</v>
      </c>
      <c r="B1226" t="s">
        <v>141</v>
      </c>
      <c r="C1226" t="s">
        <v>537</v>
      </c>
      <c r="D1226" t="s">
        <v>536</v>
      </c>
    </row>
    <row r="1227" spans="1:29" customFormat="1" hidden="1">
      <c r="A1227" t="s">
        <v>133</v>
      </c>
      <c r="B1227" t="s">
        <v>141</v>
      </c>
      <c r="C1227" t="s">
        <v>535</v>
      </c>
      <c r="D1227" t="s">
        <v>534</v>
      </c>
    </row>
    <row r="1228" spans="1:29" customFormat="1" hidden="1">
      <c r="A1228" t="s">
        <v>133</v>
      </c>
      <c r="B1228" t="s">
        <v>141</v>
      </c>
      <c r="C1228" t="s">
        <v>533</v>
      </c>
      <c r="D1228" t="s">
        <v>532</v>
      </c>
    </row>
    <row r="1229" spans="1:29" customFormat="1" hidden="1">
      <c r="A1229" t="s">
        <v>133</v>
      </c>
      <c r="B1229" t="s">
        <v>141</v>
      </c>
      <c r="C1229" t="s">
        <v>531</v>
      </c>
      <c r="D1229" t="s">
        <v>530</v>
      </c>
    </row>
    <row r="1230" spans="1:29" customFormat="1" hidden="1">
      <c r="A1230" t="s">
        <v>133</v>
      </c>
      <c r="B1230" t="s">
        <v>141</v>
      </c>
      <c r="C1230" t="s">
        <v>529</v>
      </c>
      <c r="D1230" t="s">
        <v>528</v>
      </c>
    </row>
    <row r="1231" spans="1:29" customFormat="1" hidden="1">
      <c r="A1231" t="s">
        <v>133</v>
      </c>
      <c r="B1231" t="s">
        <v>141</v>
      </c>
      <c r="C1231" t="s">
        <v>527</v>
      </c>
      <c r="D1231" t="s">
        <v>526</v>
      </c>
    </row>
    <row r="1232" spans="1:29" customFormat="1" hidden="1">
      <c r="A1232" t="s">
        <v>133</v>
      </c>
      <c r="B1232" t="s">
        <v>141</v>
      </c>
      <c r="C1232" t="s">
        <v>525</v>
      </c>
      <c r="D1232" t="s">
        <v>524</v>
      </c>
    </row>
    <row r="1233" spans="1:29" customFormat="1" hidden="1">
      <c r="A1233" t="s">
        <v>133</v>
      </c>
      <c r="B1233" t="s">
        <v>141</v>
      </c>
      <c r="C1233" t="s">
        <v>523</v>
      </c>
      <c r="D1233" t="s">
        <v>522</v>
      </c>
    </row>
    <row r="1234" spans="1:29" customFormat="1" hidden="1">
      <c r="A1234" t="s">
        <v>133</v>
      </c>
      <c r="B1234" t="s">
        <v>141</v>
      </c>
      <c r="C1234" t="s">
        <v>521</v>
      </c>
      <c r="D1234" t="s">
        <v>520</v>
      </c>
      <c r="E1234">
        <v>48.482708868631299</v>
      </c>
      <c r="F1234">
        <v>48.462423614683267</v>
      </c>
      <c r="G1234">
        <v>48.445744495363677</v>
      </c>
      <c r="H1234">
        <v>48.430947176831026</v>
      </c>
      <c r="I1234">
        <v>48.476562385953848</v>
      </c>
      <c r="J1234">
        <v>48.453884191878302</v>
      </c>
      <c r="K1234">
        <v>48.500540559099925</v>
      </c>
      <c r="L1234">
        <v>48.475402276477261</v>
      </c>
      <c r="M1234">
        <v>48.517287189765774</v>
      </c>
      <c r="N1234">
        <v>48.432085338256094</v>
      </c>
      <c r="O1234">
        <v>48.474473837743552</v>
      </c>
      <c r="P1234">
        <v>48.453011599683059</v>
      </c>
      <c r="Q1234">
        <v>48.500074283907971</v>
      </c>
      <c r="R1234">
        <v>48.485756526268347</v>
      </c>
      <c r="S1234">
        <v>48.466712765603909</v>
      </c>
      <c r="T1234">
        <v>48.503738473857439</v>
      </c>
      <c r="U1234">
        <v>48.469513485046427</v>
      </c>
      <c r="V1234">
        <v>48.499198714795952</v>
      </c>
      <c r="W1234">
        <v>48.46493244445783</v>
      </c>
      <c r="X1234">
        <v>48.437633948736107</v>
      </c>
      <c r="Y1234">
        <v>48.420153948022019</v>
      </c>
      <c r="Z1234">
        <v>48.41967871470429</v>
      </c>
      <c r="AA1234">
        <v>48.425095903795551</v>
      </c>
      <c r="AB1234">
        <v>48.367218853980198</v>
      </c>
      <c r="AC1234">
        <v>48.374979942499309</v>
      </c>
    </row>
    <row r="1235" spans="1:29" customFormat="1" hidden="1">
      <c r="A1235" t="s">
        <v>133</v>
      </c>
      <c r="B1235" t="s">
        <v>141</v>
      </c>
      <c r="C1235" t="s">
        <v>519</v>
      </c>
      <c r="D1235" t="s">
        <v>518</v>
      </c>
      <c r="E1235">
        <v>32743057</v>
      </c>
      <c r="F1235">
        <v>33464874</v>
      </c>
      <c r="G1235">
        <v>34176781</v>
      </c>
      <c r="H1235">
        <v>34899080</v>
      </c>
      <c r="I1235">
        <v>35621544</v>
      </c>
      <c r="J1235">
        <v>36414769</v>
      </c>
      <c r="K1235">
        <v>37221647</v>
      </c>
      <c r="L1235">
        <v>38140684</v>
      </c>
      <c r="M1235">
        <v>39193733</v>
      </c>
      <c r="N1235">
        <v>40319924</v>
      </c>
      <c r="O1235">
        <v>41276906</v>
      </c>
      <c r="P1235">
        <v>42400124</v>
      </c>
      <c r="Q1235">
        <v>43333746</v>
      </c>
      <c r="R1235">
        <v>44284457</v>
      </c>
      <c r="S1235">
        <v>45286655</v>
      </c>
      <c r="T1235">
        <v>46273829</v>
      </c>
      <c r="U1235">
        <v>47128870</v>
      </c>
      <c r="V1235">
        <v>48034707</v>
      </c>
      <c r="W1235">
        <v>49006638</v>
      </c>
      <c r="X1235">
        <v>49972476</v>
      </c>
      <c r="Y1235">
        <v>50890813</v>
      </c>
      <c r="Z1235">
        <v>51771308</v>
      </c>
      <c r="AA1235">
        <v>52655111</v>
      </c>
      <c r="AB1235">
        <v>53473823</v>
      </c>
      <c r="AC1235">
        <v>54206654</v>
      </c>
    </row>
    <row r="1236" spans="1:29" customFormat="1" hidden="1">
      <c r="A1236" t="s">
        <v>133</v>
      </c>
      <c r="B1236" t="s">
        <v>141</v>
      </c>
      <c r="C1236" t="s">
        <v>517</v>
      </c>
      <c r="D1236" t="s">
        <v>516</v>
      </c>
      <c r="K1236">
        <v>2.9000000953674299</v>
      </c>
      <c r="L1236">
        <v>4.1999998092651403</v>
      </c>
      <c r="M1236">
        <v>3.7999999523162802</v>
      </c>
      <c r="N1236">
        <v>5.9000000953674299</v>
      </c>
      <c r="O1236">
        <v>4.5999999046325701</v>
      </c>
      <c r="P1236">
        <v>7.0999999046325701</v>
      </c>
      <c r="Q1236">
        <v>4.5999999046325701</v>
      </c>
      <c r="R1236">
        <v>5.0999999046325701</v>
      </c>
      <c r="S1236">
        <v>4.9000000953674299</v>
      </c>
      <c r="AA1236">
        <v>6.5</v>
      </c>
      <c r="AB1236">
        <v>6.8000001907348597</v>
      </c>
    </row>
    <row r="1237" spans="1:29" customFormat="1" hidden="1">
      <c r="A1237" t="s">
        <v>133</v>
      </c>
      <c r="B1237" t="s">
        <v>141</v>
      </c>
      <c r="C1237" t="s">
        <v>515</v>
      </c>
      <c r="D1237" t="s">
        <v>514</v>
      </c>
      <c r="F1237">
        <v>5.3000001907348597</v>
      </c>
      <c r="G1237">
        <v>5.4000000953674299</v>
      </c>
      <c r="H1237">
        <v>6.4000000953674299</v>
      </c>
      <c r="I1237">
        <v>5.1999998092651403</v>
      </c>
      <c r="J1237">
        <v>3.7999999523162802</v>
      </c>
      <c r="K1237">
        <v>2.7999999523162802</v>
      </c>
      <c r="L1237">
        <v>4.1999998092651403</v>
      </c>
      <c r="M1237">
        <v>3.7000000476837198</v>
      </c>
      <c r="N1237">
        <v>5.4000000953674299</v>
      </c>
      <c r="O1237">
        <v>4.4000000953674299</v>
      </c>
      <c r="P1237">
        <v>6.9000000953674299</v>
      </c>
      <c r="Q1237">
        <v>4.4000000953674299</v>
      </c>
      <c r="R1237">
        <v>4.9000000953674299</v>
      </c>
      <c r="S1237">
        <v>4.6999998092651403</v>
      </c>
      <c r="T1237">
        <v>4.8000001907348597</v>
      </c>
      <c r="U1237">
        <v>5.1999998092651403</v>
      </c>
      <c r="V1237">
        <v>5.3000001907348597</v>
      </c>
      <c r="W1237">
        <v>5.5999999046325701</v>
      </c>
      <c r="X1237">
        <v>6</v>
      </c>
      <c r="Y1237">
        <v>6.0999999046325701</v>
      </c>
      <c r="Z1237">
        <v>5.5</v>
      </c>
      <c r="AA1237">
        <v>5.9000000953674299</v>
      </c>
      <c r="AB1237">
        <v>7.1999998092651403</v>
      </c>
      <c r="AC1237">
        <v>7</v>
      </c>
    </row>
    <row r="1238" spans="1:29" customFormat="1" hidden="1">
      <c r="A1238" t="s">
        <v>133</v>
      </c>
      <c r="B1238" t="s">
        <v>141</v>
      </c>
      <c r="C1238" t="s">
        <v>513</v>
      </c>
      <c r="D1238" t="s">
        <v>512</v>
      </c>
      <c r="K1238">
        <v>3.4000000953674299</v>
      </c>
      <c r="L1238">
        <v>5.1999998092651403</v>
      </c>
      <c r="M1238">
        <v>4.3000001907348597</v>
      </c>
      <c r="N1238">
        <v>4.9000000953674299</v>
      </c>
      <c r="O1238">
        <v>5</v>
      </c>
      <c r="P1238">
        <v>4.6999998092651403</v>
      </c>
      <c r="Q1238">
        <v>4.0999999046325701</v>
      </c>
      <c r="R1238">
        <v>4.5</v>
      </c>
      <c r="S1238">
        <v>4.4000000953674299</v>
      </c>
      <c r="AA1238">
        <v>4.5999999046325701</v>
      </c>
      <c r="AB1238">
        <v>5.3000001907348597</v>
      </c>
    </row>
    <row r="1239" spans="1:29" customFormat="1" hidden="1">
      <c r="A1239" t="s">
        <v>133</v>
      </c>
      <c r="B1239" t="s">
        <v>141</v>
      </c>
      <c r="C1239" t="s">
        <v>511</v>
      </c>
      <c r="D1239" t="s">
        <v>510</v>
      </c>
      <c r="F1239">
        <v>4.8000001907348597</v>
      </c>
      <c r="G1239">
        <v>5.0999999046325701</v>
      </c>
      <c r="H1239">
        <v>5.1999998092651403</v>
      </c>
      <c r="I1239">
        <v>4.8000001907348597</v>
      </c>
      <c r="J1239">
        <v>4</v>
      </c>
      <c r="K1239">
        <v>3.2999999523162802</v>
      </c>
      <c r="L1239">
        <v>5.0999999046325701</v>
      </c>
      <c r="M1239">
        <v>4.1999998092651403</v>
      </c>
      <c r="N1239">
        <v>4.5</v>
      </c>
      <c r="O1239">
        <v>4.8000001907348597</v>
      </c>
      <c r="P1239">
        <v>4.5999999046325701</v>
      </c>
      <c r="Q1239">
        <v>3.9000000953674299</v>
      </c>
      <c r="R1239">
        <v>4.4000000953674299</v>
      </c>
      <c r="S1239">
        <v>4.1999998092651403</v>
      </c>
      <c r="T1239">
        <v>4.5</v>
      </c>
      <c r="U1239">
        <v>4.9000000953674299</v>
      </c>
      <c r="V1239">
        <v>5</v>
      </c>
      <c r="W1239">
        <v>5.1999998092651403</v>
      </c>
      <c r="X1239">
        <v>6.0999999046325701</v>
      </c>
      <c r="Y1239">
        <v>6.0999999046325701</v>
      </c>
      <c r="Z1239">
        <v>5.1999998092651403</v>
      </c>
      <c r="AA1239">
        <v>4.1999998092651403</v>
      </c>
      <c r="AB1239">
        <v>5.5</v>
      </c>
      <c r="AC1239">
        <v>5.6999998092651403</v>
      </c>
    </row>
    <row r="1240" spans="1:29" customFormat="1" hidden="1">
      <c r="A1240" t="s">
        <v>133</v>
      </c>
      <c r="B1240" t="s">
        <v>141</v>
      </c>
      <c r="C1240" t="s">
        <v>509</v>
      </c>
      <c r="D1240" t="s">
        <v>508</v>
      </c>
      <c r="K1240">
        <v>3.0999999046325701</v>
      </c>
      <c r="L1240">
        <v>4.6999998092651403</v>
      </c>
      <c r="M1240">
        <v>4</v>
      </c>
      <c r="N1240">
        <v>5.4000000953674299</v>
      </c>
      <c r="O1240">
        <v>4.8000001907348597</v>
      </c>
      <c r="P1240">
        <v>5.9000000953674299</v>
      </c>
      <c r="Q1240">
        <v>4.3000001907348597</v>
      </c>
      <c r="R1240">
        <v>4.8000001907348597</v>
      </c>
      <c r="S1240">
        <v>4.5999999046325701</v>
      </c>
      <c r="AA1240">
        <v>5.5</v>
      </c>
      <c r="AB1240">
        <v>6</v>
      </c>
    </row>
    <row r="1241" spans="1:29" customFormat="1" hidden="1">
      <c r="A1241" t="s">
        <v>133</v>
      </c>
      <c r="B1241" t="s">
        <v>141</v>
      </c>
      <c r="C1241" t="s">
        <v>507</v>
      </c>
      <c r="D1241" t="s">
        <v>506</v>
      </c>
      <c r="F1241">
        <v>5</v>
      </c>
      <c r="G1241">
        <v>5.3000001907348597</v>
      </c>
      <c r="H1241">
        <v>5.8000001907348597</v>
      </c>
      <c r="I1241">
        <v>5</v>
      </c>
      <c r="J1241">
        <v>3.9000000953674299</v>
      </c>
      <c r="K1241">
        <v>3.0999999046325701</v>
      </c>
      <c r="L1241">
        <v>4.6999998092651403</v>
      </c>
      <c r="M1241">
        <v>3.9000000953674299</v>
      </c>
      <c r="N1241">
        <v>5</v>
      </c>
      <c r="O1241">
        <v>4.5999999046325701</v>
      </c>
      <c r="P1241">
        <v>5.6999998092651403</v>
      </c>
      <c r="Q1241">
        <v>4.0999999046325701</v>
      </c>
      <c r="R1241">
        <v>4.5999999046325701</v>
      </c>
      <c r="S1241">
        <v>4.4000000953674299</v>
      </c>
      <c r="T1241">
        <v>4.5999999046325701</v>
      </c>
      <c r="U1241">
        <v>5.0999999046325701</v>
      </c>
      <c r="V1241">
        <v>5.0999999046325701</v>
      </c>
      <c r="W1241">
        <v>5.4000000953674299</v>
      </c>
      <c r="X1241">
        <v>6.0999999046325701</v>
      </c>
      <c r="Y1241">
        <v>6.0999999046325701</v>
      </c>
      <c r="Z1241">
        <v>5.3000001907348597</v>
      </c>
      <c r="AA1241">
        <v>5</v>
      </c>
      <c r="AB1241">
        <v>6.3000001907348597</v>
      </c>
      <c r="AC1241">
        <v>6.3000001907348597</v>
      </c>
    </row>
    <row r="1242" spans="1:29" customFormat="1" hidden="1">
      <c r="A1242" t="s">
        <v>133</v>
      </c>
      <c r="B1242" t="s">
        <v>141</v>
      </c>
      <c r="C1242" t="s">
        <v>505</v>
      </c>
      <c r="D1242" t="s">
        <v>504</v>
      </c>
      <c r="AB1242">
        <v>11.6000003814697</v>
      </c>
    </row>
    <row r="1243" spans="1:29" customFormat="1" hidden="1">
      <c r="A1243" t="s">
        <v>133</v>
      </c>
      <c r="B1243" t="s">
        <v>141</v>
      </c>
      <c r="C1243" t="s">
        <v>503</v>
      </c>
      <c r="D1243" t="s">
        <v>502</v>
      </c>
      <c r="AB1243">
        <v>14.6000003814697</v>
      </c>
    </row>
    <row r="1244" spans="1:29" customFormat="1" hidden="1">
      <c r="A1244" t="s">
        <v>133</v>
      </c>
      <c r="B1244" t="s">
        <v>141</v>
      </c>
      <c r="C1244" t="s">
        <v>501</v>
      </c>
      <c r="D1244" t="s">
        <v>500</v>
      </c>
      <c r="AB1244">
        <v>13.1000003814697</v>
      </c>
    </row>
    <row r="1245" spans="1:29" customFormat="1" hidden="1">
      <c r="A1245" t="s">
        <v>133</v>
      </c>
      <c r="B1245" t="s">
        <v>141</v>
      </c>
      <c r="C1245" t="s">
        <v>499</v>
      </c>
      <c r="D1245" t="s">
        <v>498</v>
      </c>
      <c r="AA1245">
        <v>12</v>
      </c>
      <c r="AB1245">
        <v>11.7600002288818</v>
      </c>
    </row>
    <row r="1246" spans="1:29" customFormat="1" hidden="1">
      <c r="A1246" t="s">
        <v>133</v>
      </c>
      <c r="B1246" t="s">
        <v>141</v>
      </c>
      <c r="C1246" t="s">
        <v>497</v>
      </c>
      <c r="D1246" t="s">
        <v>496</v>
      </c>
      <c r="AA1246">
        <v>10.6000003814697</v>
      </c>
      <c r="AB1246">
        <v>7.1199998855590803</v>
      </c>
    </row>
    <row r="1247" spans="1:29" customFormat="1" hidden="1">
      <c r="A1247" t="s">
        <v>133</v>
      </c>
      <c r="B1247" t="s">
        <v>141</v>
      </c>
      <c r="C1247" t="s">
        <v>495</v>
      </c>
      <c r="D1247" t="s">
        <v>494</v>
      </c>
      <c r="AA1247">
        <v>11.300000190734901</v>
      </c>
      <c r="AB1247">
        <v>9.3400001525878906</v>
      </c>
    </row>
    <row r="1248" spans="1:29" customFormat="1" hidden="1">
      <c r="A1248" t="s">
        <v>133</v>
      </c>
      <c r="B1248" t="s">
        <v>141</v>
      </c>
      <c r="C1248" t="s">
        <v>493</v>
      </c>
      <c r="D1248" t="s">
        <v>492</v>
      </c>
    </row>
    <row r="1249" spans="1:29" customFormat="1" hidden="1">
      <c r="A1249" t="s">
        <v>133</v>
      </c>
      <c r="B1249" t="s">
        <v>141</v>
      </c>
      <c r="C1249" t="s">
        <v>491</v>
      </c>
      <c r="D1249" t="s">
        <v>490</v>
      </c>
    </row>
    <row r="1250" spans="1:29" customFormat="1" hidden="1">
      <c r="A1250" t="s">
        <v>133</v>
      </c>
      <c r="B1250" t="s">
        <v>141</v>
      </c>
      <c r="C1250" t="s">
        <v>489</v>
      </c>
      <c r="D1250" t="s">
        <v>488</v>
      </c>
    </row>
    <row r="1251" spans="1:29" customFormat="1" hidden="1">
      <c r="A1251" t="s">
        <v>133</v>
      </c>
      <c r="B1251" t="s">
        <v>141</v>
      </c>
      <c r="C1251" t="s">
        <v>487</v>
      </c>
      <c r="D1251" t="s">
        <v>486</v>
      </c>
    </row>
    <row r="1252" spans="1:29" customFormat="1" hidden="1">
      <c r="A1252" t="s">
        <v>133</v>
      </c>
      <c r="B1252" t="s">
        <v>141</v>
      </c>
      <c r="C1252" t="s">
        <v>485</v>
      </c>
      <c r="D1252" t="s">
        <v>484</v>
      </c>
    </row>
    <row r="1253" spans="1:29" customFormat="1" hidden="1">
      <c r="A1253" t="s">
        <v>133</v>
      </c>
      <c r="B1253" t="s">
        <v>141</v>
      </c>
      <c r="C1253" t="s">
        <v>483</v>
      </c>
      <c r="D1253" t="s">
        <v>482</v>
      </c>
    </row>
    <row r="1254" spans="1:29" customFormat="1" hidden="1">
      <c r="A1254" t="s">
        <v>133</v>
      </c>
      <c r="B1254" t="s">
        <v>141</v>
      </c>
      <c r="C1254" t="s">
        <v>481</v>
      </c>
      <c r="D1254" t="s">
        <v>480</v>
      </c>
    </row>
    <row r="1255" spans="1:29" customFormat="1" hidden="1">
      <c r="A1255" t="s">
        <v>133</v>
      </c>
      <c r="B1255" t="s">
        <v>141</v>
      </c>
      <c r="C1255" t="s">
        <v>479</v>
      </c>
      <c r="D1255" t="s">
        <v>478</v>
      </c>
    </row>
    <row r="1256" spans="1:29" customFormat="1" hidden="1">
      <c r="A1256" t="s">
        <v>133</v>
      </c>
      <c r="B1256" t="s">
        <v>141</v>
      </c>
      <c r="C1256" t="s">
        <v>477</v>
      </c>
      <c r="D1256" t="s">
        <v>476</v>
      </c>
    </row>
    <row r="1257" spans="1:29" customFormat="1" hidden="1">
      <c r="A1257" t="s">
        <v>133</v>
      </c>
      <c r="B1257" t="s">
        <v>141</v>
      </c>
      <c r="C1257" t="s">
        <v>475</v>
      </c>
      <c r="D1257" t="s">
        <v>474</v>
      </c>
      <c r="K1257">
        <v>1.70000004768372</v>
      </c>
      <c r="L1257">
        <v>2.5</v>
      </c>
      <c r="M1257">
        <v>2.2000000476837198</v>
      </c>
      <c r="N1257">
        <v>2.4000000953674299</v>
      </c>
      <c r="O1257">
        <v>2.0999999046325701</v>
      </c>
      <c r="P1257">
        <v>3.2999999523162802</v>
      </c>
      <c r="Q1257">
        <v>2.2999999523162802</v>
      </c>
      <c r="R1257">
        <v>2.5999999046325701</v>
      </c>
      <c r="S1257">
        <v>2.4000000953674299</v>
      </c>
      <c r="Z1257">
        <v>2.4000000953674299</v>
      </c>
      <c r="AA1257">
        <v>2</v>
      </c>
      <c r="AB1257">
        <v>1.8999999761581401</v>
      </c>
      <c r="AC1257">
        <v>1.70000004768372</v>
      </c>
    </row>
    <row r="1258" spans="1:29" customFormat="1" hidden="1">
      <c r="A1258" t="s">
        <v>133</v>
      </c>
      <c r="B1258" t="s">
        <v>141</v>
      </c>
      <c r="C1258" t="s">
        <v>473</v>
      </c>
      <c r="D1258" t="s">
        <v>472</v>
      </c>
      <c r="F1258">
        <v>2.7000000476837198</v>
      </c>
      <c r="G1258">
        <v>2.7999999523162802</v>
      </c>
      <c r="H1258">
        <v>3.2999999523162802</v>
      </c>
      <c r="I1258">
        <v>2.5999999046325701</v>
      </c>
      <c r="J1258">
        <v>2.0999999046325701</v>
      </c>
      <c r="K1258">
        <v>1.70000004768372</v>
      </c>
      <c r="L1258">
        <v>2.5999999046325701</v>
      </c>
      <c r="M1258">
        <v>2.0999999046325701</v>
      </c>
      <c r="N1258">
        <v>2.4000000953674299</v>
      </c>
      <c r="O1258">
        <v>2.2000000476837198</v>
      </c>
      <c r="P1258">
        <v>3.2999999523162802</v>
      </c>
      <c r="Q1258">
        <v>2.2999999523162802</v>
      </c>
      <c r="R1258">
        <v>2.7000000476837198</v>
      </c>
      <c r="S1258">
        <v>2.4000000953674299</v>
      </c>
      <c r="T1258">
        <v>2.2000000476837198</v>
      </c>
      <c r="U1258">
        <v>2.5</v>
      </c>
      <c r="V1258">
        <v>2.5</v>
      </c>
      <c r="W1258">
        <v>2.5999999046325701</v>
      </c>
      <c r="X1258">
        <v>2.7000000476837198</v>
      </c>
      <c r="Y1258">
        <v>2.7999999523162802</v>
      </c>
      <c r="Z1258">
        <v>2.0999999046325701</v>
      </c>
      <c r="AA1258">
        <v>2</v>
      </c>
      <c r="AB1258">
        <v>2.5</v>
      </c>
      <c r="AC1258">
        <v>2.5</v>
      </c>
    </row>
    <row r="1259" spans="1:29" customFormat="1" hidden="1">
      <c r="A1259" t="s">
        <v>133</v>
      </c>
      <c r="B1259" t="s">
        <v>141</v>
      </c>
      <c r="C1259" t="s">
        <v>471</v>
      </c>
      <c r="D1259" t="s">
        <v>470</v>
      </c>
      <c r="K1259">
        <v>2.2000000476837198</v>
      </c>
      <c r="L1259">
        <v>3.2000000476837198</v>
      </c>
      <c r="M1259">
        <v>2.4000000953674299</v>
      </c>
      <c r="N1259">
        <v>2.2999999523162802</v>
      </c>
      <c r="O1259">
        <v>2.4000000953674299</v>
      </c>
      <c r="P1259">
        <v>2.2999999523162802</v>
      </c>
      <c r="Q1259">
        <v>1.8999999761581401</v>
      </c>
      <c r="R1259">
        <v>1.8999999761581401</v>
      </c>
      <c r="S1259">
        <v>1.8999999761581401</v>
      </c>
      <c r="Z1259">
        <v>1.70000004768372</v>
      </c>
      <c r="AA1259">
        <v>1.6000000238418599</v>
      </c>
      <c r="AB1259">
        <v>2</v>
      </c>
      <c r="AC1259">
        <v>1.8999999761581401</v>
      </c>
    </row>
    <row r="1260" spans="1:29" customFormat="1" hidden="1">
      <c r="A1260" t="s">
        <v>133</v>
      </c>
      <c r="B1260" t="s">
        <v>141</v>
      </c>
      <c r="C1260" t="s">
        <v>469</v>
      </c>
      <c r="D1260" t="s">
        <v>468</v>
      </c>
      <c r="F1260">
        <v>2.4000000953674299</v>
      </c>
      <c r="G1260">
        <v>2.5</v>
      </c>
      <c r="H1260">
        <v>2.5999999046325701</v>
      </c>
      <c r="I1260">
        <v>2.2999999523162802</v>
      </c>
      <c r="J1260">
        <v>2.2000000476837198</v>
      </c>
      <c r="K1260">
        <v>2.0999999046325701</v>
      </c>
      <c r="L1260">
        <v>3.2000000476837198</v>
      </c>
      <c r="M1260">
        <v>2.5</v>
      </c>
      <c r="N1260">
        <v>2.2000000476837198</v>
      </c>
      <c r="O1260">
        <v>2.4000000953674299</v>
      </c>
      <c r="P1260">
        <v>2.2999999523162802</v>
      </c>
      <c r="Q1260">
        <v>1.8999999761581401</v>
      </c>
      <c r="R1260">
        <v>2</v>
      </c>
      <c r="S1260">
        <v>1.79999995231628</v>
      </c>
      <c r="T1260">
        <v>2</v>
      </c>
      <c r="U1260">
        <v>2.2000000476837198</v>
      </c>
      <c r="V1260">
        <v>2.2000000476837198</v>
      </c>
      <c r="W1260">
        <v>2.2000000476837198</v>
      </c>
      <c r="X1260">
        <v>2.5</v>
      </c>
      <c r="Y1260">
        <v>2.5</v>
      </c>
      <c r="Z1260">
        <v>1.8999999761581401</v>
      </c>
      <c r="AA1260">
        <v>1.6000000238418599</v>
      </c>
      <c r="AB1260">
        <v>1.8999999761581401</v>
      </c>
      <c r="AC1260">
        <v>2</v>
      </c>
    </row>
    <row r="1261" spans="1:29" customFormat="1" hidden="1">
      <c r="A1261" t="s">
        <v>133</v>
      </c>
      <c r="B1261" t="s">
        <v>141</v>
      </c>
      <c r="C1261" t="s">
        <v>467</v>
      </c>
      <c r="D1261" t="s">
        <v>466</v>
      </c>
      <c r="K1261">
        <v>1.8999999761581401</v>
      </c>
      <c r="L1261">
        <v>2.9000000953674299</v>
      </c>
      <c r="M1261">
        <v>2.2999999523162802</v>
      </c>
      <c r="N1261">
        <v>2.2999999523162802</v>
      </c>
      <c r="O1261">
        <v>2.2999999523162802</v>
      </c>
      <c r="P1261">
        <v>2.7999999523162802</v>
      </c>
      <c r="Q1261">
        <v>2.0999999046325701</v>
      </c>
      <c r="R1261">
        <v>2.2999999523162802</v>
      </c>
      <c r="S1261">
        <v>2.0999999046325701</v>
      </c>
      <c r="W1261">
        <v>2.4000000953674299</v>
      </c>
      <c r="Z1261">
        <v>2</v>
      </c>
      <c r="AA1261">
        <v>1.79999995231628</v>
      </c>
      <c r="AB1261">
        <v>2</v>
      </c>
      <c r="AC1261">
        <v>1.79999995231628</v>
      </c>
    </row>
    <row r="1262" spans="1:29" customFormat="1" hidden="1">
      <c r="A1262" t="s">
        <v>133</v>
      </c>
      <c r="B1262" t="s">
        <v>141</v>
      </c>
      <c r="C1262" t="s">
        <v>465</v>
      </c>
      <c r="D1262" t="s">
        <v>464</v>
      </c>
      <c r="F1262">
        <v>2.5</v>
      </c>
      <c r="G1262">
        <v>2.7000000476837198</v>
      </c>
      <c r="H1262">
        <v>3</v>
      </c>
      <c r="I1262">
        <v>2.5</v>
      </c>
      <c r="J1262">
        <v>2.0999999046325701</v>
      </c>
      <c r="K1262">
        <v>1.8999999761581401</v>
      </c>
      <c r="L1262">
        <v>2.9000000953674299</v>
      </c>
      <c r="M1262">
        <v>2.2999999523162802</v>
      </c>
      <c r="N1262">
        <v>2.2999999523162802</v>
      </c>
      <c r="O1262">
        <v>2.2999999523162802</v>
      </c>
      <c r="P1262">
        <v>2.7999999523162802</v>
      </c>
      <c r="Q1262">
        <v>2.0999999046325701</v>
      </c>
      <c r="R1262">
        <v>2.2999999523162802</v>
      </c>
      <c r="S1262">
        <v>2.0999999046325701</v>
      </c>
      <c r="T1262">
        <v>2.0999999046325701</v>
      </c>
      <c r="U1262">
        <v>2.2999999523162802</v>
      </c>
      <c r="V1262">
        <v>2.2999999523162802</v>
      </c>
      <c r="W1262">
        <v>2.4000000953674299</v>
      </c>
      <c r="X1262">
        <v>2.5999999046325701</v>
      </c>
      <c r="Y1262">
        <v>2.5999999046325701</v>
      </c>
      <c r="Z1262">
        <v>2</v>
      </c>
      <c r="AA1262">
        <v>1.79999995231628</v>
      </c>
      <c r="AB1262">
        <v>2.2000000476837198</v>
      </c>
      <c r="AC1262">
        <v>2.2999999523162802</v>
      </c>
    </row>
    <row r="1263" spans="1:29" customFormat="1" hidden="1">
      <c r="A1263" t="s">
        <v>133</v>
      </c>
      <c r="B1263" t="s">
        <v>141</v>
      </c>
      <c r="C1263" t="s">
        <v>463</v>
      </c>
      <c r="D1263" t="s">
        <v>462</v>
      </c>
      <c r="Z1263">
        <v>11.59</v>
      </c>
      <c r="AA1263">
        <v>7.26</v>
      </c>
    </row>
    <row r="1264" spans="1:29" customFormat="1" hidden="1">
      <c r="A1264" t="s">
        <v>133</v>
      </c>
      <c r="B1264" t="s">
        <v>141</v>
      </c>
      <c r="C1264" t="s">
        <v>461</v>
      </c>
      <c r="D1264" t="s">
        <v>460</v>
      </c>
      <c r="Z1264">
        <v>7.8</v>
      </c>
      <c r="AA1264">
        <v>7.75</v>
      </c>
    </row>
    <row r="1265" spans="1:30" customFormat="1" hidden="1">
      <c r="A1265" t="s">
        <v>133</v>
      </c>
      <c r="B1265" t="s">
        <v>141</v>
      </c>
      <c r="C1265" t="s">
        <v>459</v>
      </c>
      <c r="D1265" t="s">
        <v>458</v>
      </c>
      <c r="Z1265">
        <v>9.69</v>
      </c>
      <c r="AA1265">
        <v>7.53</v>
      </c>
    </row>
    <row r="1266" spans="1:30" customFormat="1" hidden="1">
      <c r="A1266" t="s">
        <v>133</v>
      </c>
      <c r="B1266" t="s">
        <v>141</v>
      </c>
      <c r="C1266" t="s">
        <v>457</v>
      </c>
      <c r="D1266" t="s">
        <v>456</v>
      </c>
      <c r="E1266">
        <v>23.765253661062602</v>
      </c>
      <c r="O1266">
        <v>26.987427879257147</v>
      </c>
    </row>
    <row r="1267" spans="1:30" customFormat="1" hidden="1">
      <c r="A1267" t="s">
        <v>133</v>
      </c>
      <c r="B1267" t="s">
        <v>141</v>
      </c>
      <c r="C1267" t="s">
        <v>455</v>
      </c>
      <c r="D1267" t="s">
        <v>454</v>
      </c>
      <c r="G1267">
        <v>-394236</v>
      </c>
      <c r="L1267">
        <v>-216001</v>
      </c>
      <c r="Q1267">
        <v>-772336</v>
      </c>
      <c r="V1267">
        <v>-877681</v>
      </c>
      <c r="AA1267">
        <v>-200002</v>
      </c>
    </row>
    <row r="1268" spans="1:30" customFormat="1" hidden="1">
      <c r="A1268" t="s">
        <v>133</v>
      </c>
      <c r="B1268" t="s">
        <v>141</v>
      </c>
      <c r="C1268" t="s">
        <v>453</v>
      </c>
      <c r="D1268" t="s">
        <v>452</v>
      </c>
      <c r="E1268">
        <v>21150</v>
      </c>
      <c r="F1268">
        <v>20148</v>
      </c>
      <c r="G1268">
        <v>16263</v>
      </c>
      <c r="H1268">
        <v>5084</v>
      </c>
      <c r="I1268">
        <v>5000</v>
      </c>
      <c r="J1268">
        <v>34400</v>
      </c>
      <c r="K1268">
        <v>34400</v>
      </c>
      <c r="L1268">
        <v>15000</v>
      </c>
      <c r="M1268">
        <v>15000</v>
      </c>
      <c r="N1268">
        <v>15000</v>
      </c>
      <c r="O1268">
        <v>15945</v>
      </c>
      <c r="P1268">
        <v>15945</v>
      </c>
      <c r="Q1268">
        <v>15945</v>
      </c>
      <c r="R1268">
        <v>15360</v>
      </c>
      <c r="S1268">
        <v>2360</v>
      </c>
      <c r="T1268">
        <v>2357</v>
      </c>
      <c r="U1268">
        <v>2357</v>
      </c>
      <c r="V1268">
        <v>2357</v>
      </c>
      <c r="W1268">
        <v>2357</v>
      </c>
      <c r="X1268">
        <v>2357</v>
      </c>
      <c r="Y1268">
        <v>1928</v>
      </c>
      <c r="Z1268">
        <v>990</v>
      </c>
      <c r="AC1268">
        <v>0</v>
      </c>
    </row>
    <row r="1269" spans="1:30" customFormat="1" hidden="1">
      <c r="A1269" t="s">
        <v>133</v>
      </c>
      <c r="B1269" t="s">
        <v>141</v>
      </c>
      <c r="C1269" t="s">
        <v>451</v>
      </c>
      <c r="D1269" t="s">
        <v>450</v>
      </c>
      <c r="E1269">
        <v>496029</v>
      </c>
      <c r="F1269">
        <v>498323</v>
      </c>
      <c r="G1269">
        <v>517111</v>
      </c>
      <c r="H1269">
        <v>527627</v>
      </c>
      <c r="I1269">
        <v>539101</v>
      </c>
      <c r="J1269">
        <v>543541</v>
      </c>
      <c r="K1269">
        <v>518340</v>
      </c>
      <c r="L1269">
        <v>476795</v>
      </c>
      <c r="M1269">
        <v>435437</v>
      </c>
      <c r="N1269">
        <v>405377</v>
      </c>
      <c r="O1269">
        <v>370758</v>
      </c>
      <c r="P1269">
        <v>353224</v>
      </c>
      <c r="Q1269">
        <v>373741</v>
      </c>
      <c r="R1269">
        <v>363179</v>
      </c>
      <c r="S1269">
        <v>349780</v>
      </c>
      <c r="T1269">
        <v>358268</v>
      </c>
      <c r="U1269">
        <v>374279</v>
      </c>
      <c r="V1269">
        <v>327776</v>
      </c>
      <c r="W1269">
        <v>328183</v>
      </c>
      <c r="X1269">
        <v>339289</v>
      </c>
      <c r="Y1269">
        <v>338698</v>
      </c>
      <c r="Z1269">
        <v>337829</v>
      </c>
      <c r="AA1269">
        <v>336939</v>
      </c>
      <c r="AB1269">
        <v>314105</v>
      </c>
      <c r="AC1269">
        <v>313418</v>
      </c>
    </row>
    <row r="1270" spans="1:30" customFormat="1" hidden="1">
      <c r="A1270" t="s">
        <v>133</v>
      </c>
      <c r="B1270" t="s">
        <v>141</v>
      </c>
      <c r="C1270" t="s">
        <v>449</v>
      </c>
      <c r="D1270" t="s">
        <v>448</v>
      </c>
      <c r="E1270">
        <v>28118</v>
      </c>
      <c r="J1270">
        <v>51262</v>
      </c>
      <c r="O1270">
        <v>56754</v>
      </c>
      <c r="T1270">
        <v>51768</v>
      </c>
      <c r="Y1270">
        <v>61756</v>
      </c>
      <c r="AD1270">
        <v>72793</v>
      </c>
    </row>
    <row r="1271" spans="1:30" customFormat="1" hidden="1">
      <c r="A1271" t="s">
        <v>133</v>
      </c>
      <c r="B1271" t="s">
        <v>141</v>
      </c>
      <c r="C1271" t="s">
        <v>447</v>
      </c>
      <c r="D1271" t="s">
        <v>446</v>
      </c>
      <c r="E1271">
        <v>4.1222933943437103E-2</v>
      </c>
      <c r="J1271">
        <v>6.8168482349659706E-2</v>
      </c>
      <c r="O1271">
        <v>7.0690168791617006E-2</v>
      </c>
      <c r="T1271">
        <v>6.1479398255782199E-2</v>
      </c>
      <c r="Y1271">
        <v>6.9893113537546694E-2</v>
      </c>
      <c r="AD1271">
        <v>7.7897130820940005E-2</v>
      </c>
    </row>
    <row r="1272" spans="1:30" customFormat="1" hidden="1">
      <c r="A1272" t="s">
        <v>133</v>
      </c>
      <c r="B1272" t="s">
        <v>141</v>
      </c>
      <c r="C1272" t="s">
        <v>445</v>
      </c>
      <c r="D1272" t="s">
        <v>444</v>
      </c>
      <c r="F1272">
        <v>45.6</v>
      </c>
      <c r="G1272">
        <v>44.8</v>
      </c>
      <c r="H1272">
        <v>41.3</v>
      </c>
      <c r="I1272">
        <v>37.9</v>
      </c>
      <c r="J1272">
        <v>35.4</v>
      </c>
      <c r="K1272">
        <v>35</v>
      </c>
      <c r="L1272">
        <v>35</v>
      </c>
      <c r="M1272">
        <v>34.1</v>
      </c>
      <c r="N1272">
        <v>31.3</v>
      </c>
      <c r="O1272">
        <v>28.1</v>
      </c>
      <c r="P1272">
        <v>25.4</v>
      </c>
      <c r="Q1272">
        <v>23.3</v>
      </c>
      <c r="R1272">
        <v>21.4</v>
      </c>
      <c r="S1272">
        <v>19.899999999999999</v>
      </c>
      <c r="T1272">
        <v>19</v>
      </c>
      <c r="U1272">
        <v>18.5</v>
      </c>
      <c r="V1272">
        <v>17.8</v>
      </c>
      <c r="W1272">
        <v>16.8</v>
      </c>
      <c r="X1272">
        <v>15.6</v>
      </c>
      <c r="Y1272">
        <v>14.5</v>
      </c>
      <c r="Z1272">
        <v>13.6</v>
      </c>
      <c r="AA1272">
        <v>13</v>
      </c>
      <c r="AB1272">
        <v>12.5</v>
      </c>
      <c r="AC1272">
        <v>11.8</v>
      </c>
      <c r="AD1272">
        <v>11</v>
      </c>
    </row>
    <row r="1273" spans="1:30" customFormat="1" hidden="1">
      <c r="A1273" t="s">
        <v>133</v>
      </c>
      <c r="B1273" t="s">
        <v>141</v>
      </c>
      <c r="C1273" t="s">
        <v>443</v>
      </c>
      <c r="D1273" t="s">
        <v>442</v>
      </c>
      <c r="G1273">
        <v>368</v>
      </c>
      <c r="H1273">
        <v>356</v>
      </c>
      <c r="I1273">
        <v>319</v>
      </c>
      <c r="J1273">
        <v>285</v>
      </c>
      <c r="K1273">
        <v>261</v>
      </c>
      <c r="L1273">
        <v>254</v>
      </c>
      <c r="M1273">
        <v>254</v>
      </c>
      <c r="N1273">
        <v>247</v>
      </c>
      <c r="O1273">
        <v>228</v>
      </c>
      <c r="P1273">
        <v>206</v>
      </c>
      <c r="Q1273">
        <v>188</v>
      </c>
      <c r="R1273">
        <v>173</v>
      </c>
      <c r="S1273">
        <v>160</v>
      </c>
      <c r="T1273">
        <v>150</v>
      </c>
      <c r="U1273">
        <v>144</v>
      </c>
      <c r="V1273">
        <v>141</v>
      </c>
      <c r="W1273">
        <v>137</v>
      </c>
      <c r="X1273">
        <v>129</v>
      </c>
      <c r="Y1273">
        <v>119</v>
      </c>
      <c r="Z1273">
        <v>110</v>
      </c>
      <c r="AA1273">
        <v>103</v>
      </c>
      <c r="AB1273">
        <v>99</v>
      </c>
      <c r="AC1273">
        <v>95</v>
      </c>
      <c r="AD1273">
        <v>89</v>
      </c>
    </row>
    <row r="1274" spans="1:30" customFormat="1" hidden="1">
      <c r="A1274" t="s">
        <v>133</v>
      </c>
      <c r="B1274" t="s">
        <v>141</v>
      </c>
      <c r="C1274" t="s">
        <v>441</v>
      </c>
      <c r="D1274" t="s">
        <v>440</v>
      </c>
      <c r="U1274">
        <v>93.2</v>
      </c>
      <c r="Z1274">
        <v>45.1</v>
      </c>
    </row>
    <row r="1275" spans="1:30" customFormat="1" hidden="1">
      <c r="A1275" t="s">
        <v>133</v>
      </c>
      <c r="B1275" t="s">
        <v>141</v>
      </c>
      <c r="C1275" t="s">
        <v>439</v>
      </c>
      <c r="D1275" t="s">
        <v>438</v>
      </c>
      <c r="N1275">
        <v>55</v>
      </c>
      <c r="O1275">
        <v>99</v>
      </c>
      <c r="P1275">
        <v>99</v>
      </c>
      <c r="Q1275">
        <v>99</v>
      </c>
      <c r="R1275">
        <v>99</v>
      </c>
      <c r="S1275">
        <v>99</v>
      </c>
      <c r="T1275">
        <v>99</v>
      </c>
      <c r="U1275">
        <v>99</v>
      </c>
      <c r="V1275">
        <v>98</v>
      </c>
      <c r="W1275">
        <v>98</v>
      </c>
      <c r="X1275">
        <v>99</v>
      </c>
      <c r="Y1275">
        <v>95</v>
      </c>
      <c r="Z1275">
        <v>99</v>
      </c>
      <c r="AA1275">
        <v>98</v>
      </c>
      <c r="AC1275">
        <v>94</v>
      </c>
    </row>
    <row r="1276" spans="1:30" customFormat="1" hidden="1">
      <c r="A1276" t="s">
        <v>133</v>
      </c>
      <c r="B1276" t="s">
        <v>141</v>
      </c>
      <c r="C1276" t="s">
        <v>437</v>
      </c>
      <c r="D1276" t="s">
        <v>436</v>
      </c>
      <c r="E1276">
        <v>30.962399999999999</v>
      </c>
      <c r="F1276">
        <v>32.385199999999998</v>
      </c>
      <c r="G1276">
        <v>33.808</v>
      </c>
      <c r="H1276">
        <v>32.996200000000002</v>
      </c>
      <c r="I1276">
        <v>32.184399999999997</v>
      </c>
      <c r="J1276">
        <v>31.372599999999998</v>
      </c>
      <c r="K1276">
        <v>30.5608</v>
      </c>
      <c r="L1276">
        <v>29.748999999999999</v>
      </c>
      <c r="M1276">
        <v>29.3812</v>
      </c>
      <c r="N1276">
        <v>29.013400000000001</v>
      </c>
      <c r="O1276">
        <v>28.645600000000002</v>
      </c>
      <c r="P1276">
        <v>28.277799999999999</v>
      </c>
      <c r="Q1276">
        <v>27.91</v>
      </c>
      <c r="R1276">
        <v>28.487200000000001</v>
      </c>
      <c r="S1276">
        <v>29.064399999999999</v>
      </c>
      <c r="T1276">
        <v>29.6416</v>
      </c>
      <c r="U1276">
        <v>30.218800000000002</v>
      </c>
      <c r="V1276">
        <v>30.795999999999999</v>
      </c>
      <c r="W1276">
        <v>31.849</v>
      </c>
      <c r="X1276">
        <v>32.902000000000001</v>
      </c>
      <c r="Y1276">
        <v>33.954999999999998</v>
      </c>
      <c r="Z1276">
        <v>35.008000000000003</v>
      </c>
      <c r="AA1276">
        <v>36.061</v>
      </c>
      <c r="AB1276">
        <v>37.090200000000003</v>
      </c>
      <c r="AC1276">
        <v>38.119399999999999</v>
      </c>
    </row>
    <row r="1277" spans="1:30" customFormat="1" hidden="1">
      <c r="A1277" t="s">
        <v>133</v>
      </c>
      <c r="B1277" t="s">
        <v>141</v>
      </c>
      <c r="C1277" t="s">
        <v>435</v>
      </c>
      <c r="D1277" t="s">
        <v>434</v>
      </c>
      <c r="V1277">
        <v>70.946713913217891</v>
      </c>
    </row>
    <row r="1278" spans="1:30" customFormat="1" hidden="1">
      <c r="A1278" t="s">
        <v>133</v>
      </c>
      <c r="B1278" t="s">
        <v>141</v>
      </c>
      <c r="C1278" t="s">
        <v>433</v>
      </c>
      <c r="D1278" t="s">
        <v>432</v>
      </c>
      <c r="V1278">
        <v>86.24047999531183</v>
      </c>
    </row>
    <row r="1279" spans="1:30" customFormat="1" hidden="1">
      <c r="A1279" t="s">
        <v>133</v>
      </c>
      <c r="B1279" t="s">
        <v>141</v>
      </c>
      <c r="C1279" t="s">
        <v>431</v>
      </c>
      <c r="D1279" t="s">
        <v>430</v>
      </c>
      <c r="E1279">
        <v>93.457999999999998</v>
      </c>
      <c r="F1279">
        <v>91.570999999999998</v>
      </c>
      <c r="G1279">
        <v>89.683999999999997</v>
      </c>
      <c r="H1279">
        <v>88.132999999999996</v>
      </c>
      <c r="I1279">
        <v>86.581999999999994</v>
      </c>
      <c r="J1279">
        <v>85.03</v>
      </c>
      <c r="K1279">
        <v>83.478999999999999</v>
      </c>
      <c r="L1279">
        <v>81.927000000000007</v>
      </c>
      <c r="M1279">
        <v>80.706000000000003</v>
      </c>
      <c r="N1279">
        <v>79.483999999999995</v>
      </c>
      <c r="O1279">
        <v>78.262</v>
      </c>
      <c r="P1279">
        <v>77.040000000000006</v>
      </c>
      <c r="Q1279">
        <v>75.817999999999998</v>
      </c>
      <c r="R1279">
        <v>74.838999999999999</v>
      </c>
      <c r="S1279">
        <v>73.86</v>
      </c>
      <c r="T1279">
        <v>72.88</v>
      </c>
      <c r="U1279">
        <v>71.900999999999996</v>
      </c>
      <c r="V1279">
        <v>70.921999999999997</v>
      </c>
      <c r="W1279">
        <v>70.465000000000003</v>
      </c>
      <c r="X1279">
        <v>70.007999999999996</v>
      </c>
      <c r="Y1279">
        <v>69.552000000000007</v>
      </c>
      <c r="Z1279">
        <v>69.094999999999999</v>
      </c>
      <c r="AA1279">
        <v>68.638000000000005</v>
      </c>
      <c r="AB1279">
        <v>68.177999999999997</v>
      </c>
      <c r="AC1279">
        <v>67.716999999999999</v>
      </c>
    </row>
    <row r="1280" spans="1:30" customFormat="1" hidden="1">
      <c r="A1280" t="s">
        <v>133</v>
      </c>
      <c r="B1280" t="s">
        <v>141</v>
      </c>
      <c r="C1280" t="s">
        <v>429</v>
      </c>
      <c r="D1280" t="s">
        <v>428</v>
      </c>
      <c r="E1280">
        <v>211.12299999999999</v>
      </c>
      <c r="F1280">
        <v>209.196</v>
      </c>
      <c r="G1280">
        <v>207.26900000000001</v>
      </c>
      <c r="H1280">
        <v>206.285</v>
      </c>
      <c r="I1280">
        <v>205.30099999999999</v>
      </c>
      <c r="J1280">
        <v>204.316</v>
      </c>
      <c r="K1280">
        <v>203.33199999999999</v>
      </c>
      <c r="L1280">
        <v>202.34800000000001</v>
      </c>
      <c r="M1280">
        <v>201.72</v>
      </c>
      <c r="N1280">
        <v>201.09299999999999</v>
      </c>
      <c r="O1280">
        <v>200.465</v>
      </c>
      <c r="P1280">
        <v>199.83699999999999</v>
      </c>
      <c r="Q1280">
        <v>199.21</v>
      </c>
      <c r="R1280">
        <v>199.10300000000001</v>
      </c>
      <c r="S1280">
        <v>198.99700000000001</v>
      </c>
      <c r="T1280">
        <v>198.89</v>
      </c>
      <c r="U1280">
        <v>198.78399999999999</v>
      </c>
      <c r="V1280">
        <v>198.678</v>
      </c>
      <c r="W1280">
        <v>196.75800000000001</v>
      </c>
      <c r="X1280">
        <v>194.83799999999999</v>
      </c>
      <c r="Y1280">
        <v>192.91800000000001</v>
      </c>
      <c r="Z1280">
        <v>190.999</v>
      </c>
      <c r="AA1280">
        <v>189.07900000000001</v>
      </c>
      <c r="AB1280">
        <v>187.35499999999999</v>
      </c>
      <c r="AC1280">
        <v>185.63200000000001</v>
      </c>
    </row>
    <row r="1281" spans="1:30" customFormat="1" hidden="1">
      <c r="A1281" t="s">
        <v>133</v>
      </c>
      <c r="B1281" t="s">
        <v>141</v>
      </c>
      <c r="C1281" t="s">
        <v>427</v>
      </c>
      <c r="D1281" t="s">
        <v>426</v>
      </c>
      <c r="E1281">
        <v>28.687999999999999</v>
      </c>
      <c r="F1281">
        <v>27.911999999999999</v>
      </c>
      <c r="G1281">
        <v>26.920999999999999</v>
      </c>
      <c r="H1281">
        <v>25.73</v>
      </c>
      <c r="I1281">
        <v>24.38</v>
      </c>
      <c r="J1281">
        <v>22.945</v>
      </c>
      <c r="K1281">
        <v>21.52</v>
      </c>
      <c r="L1281">
        <v>20.202999999999999</v>
      </c>
      <c r="M1281">
        <v>19.071000000000002</v>
      </c>
      <c r="N1281">
        <v>18.170000000000002</v>
      </c>
      <c r="O1281">
        <v>17.524999999999999</v>
      </c>
      <c r="P1281">
        <v>17.13</v>
      </c>
      <c r="Q1281">
        <v>16.920999999999999</v>
      </c>
      <c r="R1281">
        <v>16.838999999999999</v>
      </c>
      <c r="S1281">
        <v>16.847999999999999</v>
      </c>
      <c r="T1281">
        <v>16.919</v>
      </c>
      <c r="U1281">
        <v>17.03</v>
      </c>
      <c r="V1281">
        <v>17.163</v>
      </c>
      <c r="W1281">
        <v>17.297999999999998</v>
      </c>
      <c r="X1281">
        <v>17.408999999999999</v>
      </c>
      <c r="Y1281">
        <v>17.472999999999999</v>
      </c>
      <c r="Z1281">
        <v>17.477</v>
      </c>
      <c r="AA1281">
        <v>17.423999999999999</v>
      </c>
      <c r="AB1281">
        <v>17.318000000000001</v>
      </c>
      <c r="AC1281">
        <v>17.157</v>
      </c>
    </row>
    <row r="1282" spans="1:30" customFormat="1" hidden="1">
      <c r="A1282" t="s">
        <v>133</v>
      </c>
      <c r="B1282" t="s">
        <v>141</v>
      </c>
      <c r="C1282" t="s">
        <v>425</v>
      </c>
      <c r="D1282" t="s">
        <v>424</v>
      </c>
      <c r="E1282">
        <v>6.3620000000000001</v>
      </c>
      <c r="F1282">
        <v>6.2629999999999999</v>
      </c>
      <c r="G1282">
        <v>6.1619999999999999</v>
      </c>
      <c r="H1282">
        <v>6.06</v>
      </c>
      <c r="I1282">
        <v>5.9569999999999999</v>
      </c>
      <c r="J1282">
        <v>5.8579999999999997</v>
      </c>
      <c r="K1282">
        <v>5.7670000000000003</v>
      </c>
      <c r="L1282">
        <v>5.6870000000000003</v>
      </c>
      <c r="M1282">
        <v>5.6210000000000004</v>
      </c>
      <c r="N1282">
        <v>5.5720000000000001</v>
      </c>
      <c r="O1282">
        <v>5.54</v>
      </c>
      <c r="P1282">
        <v>5.524</v>
      </c>
      <c r="Q1282">
        <v>5.5209999999999999</v>
      </c>
      <c r="R1282">
        <v>5.5289999999999999</v>
      </c>
      <c r="S1282">
        <v>5.5439999999999996</v>
      </c>
      <c r="T1282">
        <v>5.5650000000000004</v>
      </c>
      <c r="U1282">
        <v>5.59</v>
      </c>
      <c r="V1282">
        <v>5.617</v>
      </c>
      <c r="W1282">
        <v>5.6459999999999999</v>
      </c>
      <c r="X1282">
        <v>5.6740000000000004</v>
      </c>
      <c r="Y1282">
        <v>5.702</v>
      </c>
      <c r="Z1282">
        <v>5.73</v>
      </c>
      <c r="AA1282">
        <v>5.7569999999999997</v>
      </c>
      <c r="AB1282">
        <v>5.7850000000000001</v>
      </c>
      <c r="AC1282">
        <v>5.8150000000000004</v>
      </c>
    </row>
    <row r="1283" spans="1:30" customFormat="1" hidden="1">
      <c r="A1283" t="s">
        <v>133</v>
      </c>
      <c r="B1283" t="s">
        <v>141</v>
      </c>
      <c r="C1283" t="s">
        <v>423</v>
      </c>
      <c r="D1283" t="s">
        <v>422</v>
      </c>
      <c r="I1283">
        <v>43.8</v>
      </c>
      <c r="L1283">
        <v>55.8</v>
      </c>
      <c r="M1283">
        <v>57.9</v>
      </c>
      <c r="O1283">
        <v>55.7</v>
      </c>
      <c r="P1283">
        <v>61.1</v>
      </c>
      <c r="Q1283">
        <v>56.7</v>
      </c>
      <c r="R1283">
        <v>63.5</v>
      </c>
      <c r="S1283">
        <v>64.599999999999994</v>
      </c>
      <c r="T1283">
        <v>65.7</v>
      </c>
      <c r="U1283">
        <v>60.4</v>
      </c>
      <c r="V1283">
        <v>68.2</v>
      </c>
      <c r="W1283">
        <v>68.8</v>
      </c>
      <c r="Y1283">
        <v>67.5</v>
      </c>
      <c r="Z1283">
        <v>59.8</v>
      </c>
      <c r="AA1283">
        <v>66.599999999999994</v>
      </c>
      <c r="AB1283">
        <v>67.099999999999994</v>
      </c>
      <c r="AC1283">
        <v>56.9</v>
      </c>
    </row>
    <row r="1284" spans="1:30" customFormat="1" hidden="1">
      <c r="A1284" t="s">
        <v>133</v>
      </c>
      <c r="B1284" t="s">
        <v>141</v>
      </c>
      <c r="C1284" t="s">
        <v>421</v>
      </c>
      <c r="D1284" t="s">
        <v>420</v>
      </c>
      <c r="I1284">
        <v>65</v>
      </c>
      <c r="L1284">
        <v>75.3</v>
      </c>
      <c r="M1284">
        <v>71.900000000000006</v>
      </c>
      <c r="O1284">
        <v>74.2</v>
      </c>
      <c r="P1284">
        <v>73.900000000000006</v>
      </c>
      <c r="Q1284">
        <v>78.5</v>
      </c>
      <c r="R1284">
        <v>75.3</v>
      </c>
      <c r="S1284">
        <v>75.7</v>
      </c>
      <c r="T1284">
        <v>76.8</v>
      </c>
      <c r="U1284">
        <v>75.7</v>
      </c>
      <c r="V1284">
        <v>79</v>
      </c>
      <c r="W1284">
        <v>79.400000000000006</v>
      </c>
      <c r="Y1284">
        <v>78</v>
      </c>
      <c r="Z1284">
        <v>77.8</v>
      </c>
      <c r="AA1284">
        <v>76.3</v>
      </c>
      <c r="AB1284">
        <v>77.3</v>
      </c>
      <c r="AC1284">
        <v>75.7</v>
      </c>
    </row>
    <row r="1285" spans="1:30" customFormat="1" hidden="1">
      <c r="A1285" t="s">
        <v>133</v>
      </c>
      <c r="B1285" t="s">
        <v>141</v>
      </c>
      <c r="C1285" t="s">
        <v>419</v>
      </c>
      <c r="D1285" t="s">
        <v>418</v>
      </c>
      <c r="E1285">
        <v>31.7</v>
      </c>
      <c r="O1285">
        <v>22.5</v>
      </c>
      <c r="Y1285">
        <v>17.100000000000001</v>
      </c>
      <c r="AD1285">
        <v>15</v>
      </c>
    </row>
    <row r="1286" spans="1:30" customFormat="1" hidden="1">
      <c r="A1286" t="s">
        <v>133</v>
      </c>
      <c r="B1286" t="s">
        <v>141</v>
      </c>
      <c r="C1286" t="s">
        <v>417</v>
      </c>
      <c r="D1286" t="s">
        <v>416</v>
      </c>
      <c r="E1286">
        <v>36.6</v>
      </c>
      <c r="F1286">
        <v>35.4</v>
      </c>
      <c r="G1286">
        <v>34.299999999999997</v>
      </c>
      <c r="H1286">
        <v>33.1</v>
      </c>
      <c r="I1286">
        <v>32</v>
      </c>
      <c r="J1286">
        <v>30.9</v>
      </c>
      <c r="K1286">
        <v>29.9</v>
      </c>
      <c r="L1286">
        <v>28.9</v>
      </c>
      <c r="M1286">
        <v>27.9</v>
      </c>
      <c r="N1286">
        <v>27</v>
      </c>
      <c r="O1286">
        <v>26.1</v>
      </c>
      <c r="P1286">
        <v>25.3</v>
      </c>
      <c r="Q1286">
        <v>24.6</v>
      </c>
      <c r="R1286">
        <v>23.9</v>
      </c>
      <c r="S1286">
        <v>23.2</v>
      </c>
      <c r="T1286">
        <v>22.6</v>
      </c>
      <c r="U1286">
        <v>22</v>
      </c>
      <c r="V1286">
        <v>21.4</v>
      </c>
      <c r="W1286">
        <v>20.8</v>
      </c>
      <c r="X1286">
        <v>20.3</v>
      </c>
      <c r="Y1286">
        <v>19.8</v>
      </c>
      <c r="Z1286">
        <v>19.3</v>
      </c>
      <c r="AA1286">
        <v>18.8</v>
      </c>
      <c r="AB1286">
        <v>18.3</v>
      </c>
      <c r="AC1286">
        <v>17.8</v>
      </c>
      <c r="AD1286">
        <v>17.3</v>
      </c>
    </row>
    <row r="1287" spans="1:30" customFormat="1" hidden="1">
      <c r="A1287" t="s">
        <v>133</v>
      </c>
      <c r="B1287" t="s">
        <v>141</v>
      </c>
      <c r="C1287" t="s">
        <v>415</v>
      </c>
      <c r="D1287" t="s">
        <v>414</v>
      </c>
      <c r="E1287">
        <v>41.2</v>
      </c>
      <c r="O1287">
        <v>29.6</v>
      </c>
      <c r="Y1287">
        <v>22.4</v>
      </c>
      <c r="AD1287">
        <v>19.600000000000001</v>
      </c>
    </row>
    <row r="1288" spans="1:30" customFormat="1" hidden="1">
      <c r="A1288" t="s">
        <v>133</v>
      </c>
      <c r="B1288" t="s">
        <v>141</v>
      </c>
      <c r="C1288" t="s">
        <v>413</v>
      </c>
      <c r="D1288" t="s">
        <v>412</v>
      </c>
      <c r="E1288">
        <v>75.072000000000003</v>
      </c>
      <c r="F1288">
        <v>75.409000000000006</v>
      </c>
      <c r="G1288">
        <v>75.742999999999995</v>
      </c>
      <c r="H1288">
        <v>76.073999999999998</v>
      </c>
      <c r="I1288">
        <v>76.399000000000001</v>
      </c>
      <c r="J1288">
        <v>76.715000000000003</v>
      </c>
      <c r="K1288">
        <v>77.022000000000006</v>
      </c>
      <c r="L1288">
        <v>77.316999999999993</v>
      </c>
      <c r="M1288">
        <v>77.599000000000004</v>
      </c>
      <c r="N1288">
        <v>77.867999999999995</v>
      </c>
      <c r="O1288">
        <v>78.122</v>
      </c>
      <c r="P1288">
        <v>78.364000000000004</v>
      </c>
      <c r="Q1288">
        <v>78.593000000000004</v>
      </c>
      <c r="R1288">
        <v>78.811000000000007</v>
      </c>
      <c r="S1288">
        <v>79.019000000000005</v>
      </c>
      <c r="T1288">
        <v>79.215000000000003</v>
      </c>
      <c r="U1288">
        <v>79.400000000000006</v>
      </c>
      <c r="V1288">
        <v>79.572000000000003</v>
      </c>
      <c r="W1288">
        <v>79.730999999999995</v>
      </c>
      <c r="X1288">
        <v>79.879000000000005</v>
      </c>
      <c r="Y1288">
        <v>80.015000000000001</v>
      </c>
      <c r="Z1288">
        <v>80.141999999999996</v>
      </c>
      <c r="AA1288">
        <v>80.259</v>
      </c>
      <c r="AB1288">
        <v>80.37</v>
      </c>
      <c r="AC1288">
        <v>80.474999999999994</v>
      </c>
    </row>
    <row r="1289" spans="1:30" customFormat="1" hidden="1">
      <c r="A1289" t="s">
        <v>133</v>
      </c>
      <c r="B1289" t="s">
        <v>141</v>
      </c>
      <c r="C1289" t="s">
        <v>411</v>
      </c>
      <c r="D1289" t="s">
        <v>410</v>
      </c>
      <c r="E1289">
        <v>70.418195121951229</v>
      </c>
      <c r="F1289">
        <v>70.708073170731709</v>
      </c>
      <c r="G1289">
        <v>70.995463414634159</v>
      </c>
      <c r="H1289">
        <v>71.282414634146335</v>
      </c>
      <c r="I1289">
        <v>71.568487804878046</v>
      </c>
      <c r="J1289">
        <v>71.852219512195134</v>
      </c>
      <c r="K1289">
        <v>72.131560975609773</v>
      </c>
      <c r="L1289">
        <v>72.403512195121962</v>
      </c>
      <c r="M1289">
        <v>72.664512195121958</v>
      </c>
      <c r="N1289">
        <v>72.913536585365861</v>
      </c>
      <c r="O1289">
        <v>73.148585365853677</v>
      </c>
      <c r="P1289">
        <v>73.369585365853666</v>
      </c>
      <c r="Q1289">
        <v>73.576560975609766</v>
      </c>
      <c r="R1289">
        <v>73.772536585365856</v>
      </c>
      <c r="S1289">
        <v>73.959024390243911</v>
      </c>
      <c r="T1289">
        <v>74.138121951219532</v>
      </c>
      <c r="U1289">
        <v>74.312365853658548</v>
      </c>
      <c r="V1289">
        <v>74.483853658536603</v>
      </c>
      <c r="W1289">
        <v>74.65309756097561</v>
      </c>
      <c r="X1289">
        <v>74.822609756097563</v>
      </c>
      <c r="Y1289">
        <v>74.990365853658545</v>
      </c>
      <c r="Z1289">
        <v>75.156804878048789</v>
      </c>
      <c r="AA1289">
        <v>75.319390243902433</v>
      </c>
      <c r="AB1289">
        <v>75.477000000000004</v>
      </c>
      <c r="AC1289">
        <v>75.629121951219517</v>
      </c>
    </row>
    <row r="1290" spans="1:30" customFormat="1" hidden="1">
      <c r="A1290" t="s">
        <v>133</v>
      </c>
      <c r="B1290" t="s">
        <v>141</v>
      </c>
      <c r="C1290" t="s">
        <v>409</v>
      </c>
      <c r="D1290" t="s">
        <v>408</v>
      </c>
      <c r="E1290">
        <v>65.986000000000004</v>
      </c>
      <c r="F1290">
        <v>66.230999999999995</v>
      </c>
      <c r="G1290">
        <v>66.474000000000004</v>
      </c>
      <c r="H1290">
        <v>66.718999999999994</v>
      </c>
      <c r="I1290">
        <v>66.968000000000004</v>
      </c>
      <c r="J1290">
        <v>67.221000000000004</v>
      </c>
      <c r="K1290">
        <v>67.474000000000004</v>
      </c>
      <c r="L1290">
        <v>67.724000000000004</v>
      </c>
      <c r="M1290">
        <v>67.965000000000003</v>
      </c>
      <c r="N1290">
        <v>68.194999999999993</v>
      </c>
      <c r="O1290">
        <v>68.412000000000006</v>
      </c>
      <c r="P1290">
        <v>68.613</v>
      </c>
      <c r="Q1290">
        <v>68.799000000000007</v>
      </c>
      <c r="R1290">
        <v>68.974000000000004</v>
      </c>
      <c r="S1290">
        <v>69.14</v>
      </c>
      <c r="T1290">
        <v>69.302999999999997</v>
      </c>
      <c r="U1290">
        <v>69.466999999999999</v>
      </c>
      <c r="V1290">
        <v>69.638000000000005</v>
      </c>
      <c r="W1290">
        <v>69.816999999999993</v>
      </c>
      <c r="X1290">
        <v>70.007000000000005</v>
      </c>
      <c r="Y1290">
        <v>70.204999999999998</v>
      </c>
      <c r="Z1290">
        <v>70.409000000000006</v>
      </c>
      <c r="AA1290">
        <v>70.614999999999995</v>
      </c>
      <c r="AB1290">
        <v>70.816999999999993</v>
      </c>
      <c r="AC1290">
        <v>71.013999999999996</v>
      </c>
    </row>
    <row r="1291" spans="1:30" customFormat="1" hidden="1">
      <c r="A1291" t="s">
        <v>133</v>
      </c>
      <c r="B1291" t="s">
        <v>141</v>
      </c>
      <c r="C1291" t="s">
        <v>407</v>
      </c>
      <c r="D1291" t="s">
        <v>406</v>
      </c>
      <c r="E1291">
        <v>3.5529999999999999</v>
      </c>
      <c r="F1291">
        <v>3.415</v>
      </c>
      <c r="G1291">
        <v>3.26</v>
      </c>
      <c r="H1291">
        <v>3.089</v>
      </c>
      <c r="I1291">
        <v>2.9039999999999999</v>
      </c>
      <c r="J1291">
        <v>2.714</v>
      </c>
      <c r="K1291">
        <v>2.5289999999999999</v>
      </c>
      <c r="L1291">
        <v>2.359</v>
      </c>
      <c r="M1291">
        <v>2.2130000000000001</v>
      </c>
      <c r="N1291">
        <v>2.0960000000000001</v>
      </c>
      <c r="O1291">
        <v>2.0099999999999998</v>
      </c>
      <c r="P1291">
        <v>1.954</v>
      </c>
      <c r="Q1291">
        <v>1.92</v>
      </c>
      <c r="R1291">
        <v>1.901</v>
      </c>
      <c r="S1291">
        <v>1.8939999999999999</v>
      </c>
      <c r="T1291">
        <v>1.8939999999999999</v>
      </c>
      <c r="U1291">
        <v>1.901</v>
      </c>
      <c r="V1291">
        <v>1.911</v>
      </c>
      <c r="W1291">
        <v>1.923</v>
      </c>
      <c r="X1291">
        <v>1.9350000000000001</v>
      </c>
      <c r="Y1291">
        <v>1.946</v>
      </c>
      <c r="Z1291">
        <v>1.9530000000000001</v>
      </c>
      <c r="AA1291">
        <v>1.9570000000000001</v>
      </c>
      <c r="AB1291">
        <v>1.96</v>
      </c>
      <c r="AC1291">
        <v>1.9610000000000001</v>
      </c>
    </row>
    <row r="1292" spans="1:30" customFormat="1" hidden="1">
      <c r="A1292" t="s">
        <v>133</v>
      </c>
      <c r="B1292" t="s">
        <v>141</v>
      </c>
      <c r="C1292" t="s">
        <v>405</v>
      </c>
      <c r="D1292" t="s">
        <v>404</v>
      </c>
      <c r="E1292">
        <v>82.264219999999995</v>
      </c>
      <c r="F1292">
        <v>82.633740000000003</v>
      </c>
      <c r="G1292">
        <v>83.003259999999997</v>
      </c>
      <c r="H1292">
        <v>83.331000000000003</v>
      </c>
      <c r="I1292">
        <v>83.658739999999995</v>
      </c>
      <c r="J1292">
        <v>83.986469999999997</v>
      </c>
      <c r="K1292">
        <v>84.314210000000003</v>
      </c>
      <c r="L1292">
        <v>84.641940000000005</v>
      </c>
      <c r="M1292">
        <v>84.885589999999993</v>
      </c>
      <c r="N1292">
        <v>85.129239999999996</v>
      </c>
      <c r="O1292">
        <v>85.372889999999998</v>
      </c>
      <c r="P1292">
        <v>85.616540000000001</v>
      </c>
      <c r="Q1292">
        <v>85.860190000000003</v>
      </c>
      <c r="R1292">
        <v>86.044799999999995</v>
      </c>
      <c r="S1292">
        <v>86.229420000000005</v>
      </c>
      <c r="T1292">
        <v>86.414029999999997</v>
      </c>
      <c r="U1292">
        <v>86.598640000000003</v>
      </c>
      <c r="V1292">
        <v>86.783259999999999</v>
      </c>
      <c r="W1292">
        <v>86.912260000000003</v>
      </c>
      <c r="X1292">
        <v>87.041269999999997</v>
      </c>
      <c r="Y1292">
        <v>87.170270000000002</v>
      </c>
      <c r="Z1292">
        <v>87.299279999999996</v>
      </c>
      <c r="AA1292">
        <v>87.428280000000001</v>
      </c>
      <c r="AB1292">
        <v>87.524709999999999</v>
      </c>
      <c r="AC1292">
        <v>87.621139999999997</v>
      </c>
    </row>
    <row r="1293" spans="1:30" customFormat="1" hidden="1">
      <c r="A1293" t="s">
        <v>133</v>
      </c>
      <c r="B1293" t="s">
        <v>141</v>
      </c>
      <c r="C1293" t="s">
        <v>403</v>
      </c>
      <c r="D1293" t="s">
        <v>402</v>
      </c>
      <c r="E1293">
        <v>66.727710000000002</v>
      </c>
      <c r="F1293">
        <v>67.047700000000006</v>
      </c>
      <c r="G1293">
        <v>67.367699999999999</v>
      </c>
      <c r="H1293">
        <v>67.631739999999994</v>
      </c>
      <c r="I1293">
        <v>67.895780000000002</v>
      </c>
      <c r="J1293">
        <v>68.159819999999996</v>
      </c>
      <c r="K1293">
        <v>68.423850000000002</v>
      </c>
      <c r="L1293">
        <v>68.687889999999996</v>
      </c>
      <c r="M1293">
        <v>68.872839999999997</v>
      </c>
      <c r="N1293">
        <v>69.0578</v>
      </c>
      <c r="O1293">
        <v>69.242750000000001</v>
      </c>
      <c r="P1293">
        <v>69.427700000000002</v>
      </c>
      <c r="Q1293">
        <v>69.612660000000005</v>
      </c>
      <c r="R1293">
        <v>69.708119999999994</v>
      </c>
      <c r="S1293">
        <v>69.80359</v>
      </c>
      <c r="T1293">
        <v>69.899050000000003</v>
      </c>
      <c r="U1293">
        <v>69.994519999999994</v>
      </c>
      <c r="V1293">
        <v>70.089979999999997</v>
      </c>
      <c r="W1293">
        <v>70.412369999999996</v>
      </c>
      <c r="X1293">
        <v>70.734750000000005</v>
      </c>
      <c r="Y1293">
        <v>71.057130000000001</v>
      </c>
      <c r="Z1293">
        <v>71.379509999999996</v>
      </c>
      <c r="AA1293">
        <v>71.701890000000006</v>
      </c>
      <c r="AB1293">
        <v>71.989729999999994</v>
      </c>
      <c r="AC1293">
        <v>72.277569999999997</v>
      </c>
    </row>
    <row r="1294" spans="1:30" customFormat="1" hidden="1">
      <c r="A1294" t="s">
        <v>133</v>
      </c>
      <c r="B1294" t="s">
        <v>141</v>
      </c>
      <c r="C1294" t="s">
        <v>401</v>
      </c>
      <c r="D1294" t="s">
        <v>400</v>
      </c>
      <c r="L1294">
        <v>1.9</v>
      </c>
      <c r="Q1294">
        <v>1.6</v>
      </c>
    </row>
    <row r="1295" spans="1:30" customFormat="1" hidden="1">
      <c r="A1295" t="s">
        <v>133</v>
      </c>
      <c r="B1295" t="s">
        <v>141</v>
      </c>
      <c r="C1295" t="s">
        <v>399</v>
      </c>
      <c r="D1295" t="s">
        <v>398</v>
      </c>
      <c r="L1295">
        <v>24.6</v>
      </c>
      <c r="Q1295">
        <v>26.8</v>
      </c>
      <c r="T1295">
        <v>27</v>
      </c>
    </row>
    <row r="1296" spans="1:30" customFormat="1" hidden="1">
      <c r="A1296" t="s">
        <v>133</v>
      </c>
      <c r="B1296" t="s">
        <v>141</v>
      </c>
      <c r="C1296" t="s">
        <v>397</v>
      </c>
      <c r="D1296" t="s">
        <v>396</v>
      </c>
      <c r="L1296">
        <v>12.4</v>
      </c>
      <c r="Q1296">
        <v>11.1</v>
      </c>
      <c r="T1296">
        <v>10.199999999999999</v>
      </c>
      <c r="U1296">
        <v>10.4</v>
      </c>
      <c r="Z1296">
        <v>9.3000000000000007</v>
      </c>
      <c r="AC1296">
        <v>10.6</v>
      </c>
    </row>
    <row r="1297" spans="1:29" customFormat="1" hidden="1">
      <c r="A1297" t="s">
        <v>133</v>
      </c>
      <c r="B1297" t="s">
        <v>141</v>
      </c>
      <c r="C1297" t="s">
        <v>395</v>
      </c>
      <c r="D1297" t="s">
        <v>394</v>
      </c>
      <c r="L1297">
        <v>5.7</v>
      </c>
      <c r="Q1297">
        <v>3.4</v>
      </c>
    </row>
    <row r="1298" spans="1:29" customFormat="1" hidden="1">
      <c r="A1298" t="s">
        <v>133</v>
      </c>
      <c r="B1298" t="s">
        <v>141</v>
      </c>
      <c r="C1298" t="s">
        <v>393</v>
      </c>
      <c r="D1298" t="s">
        <v>392</v>
      </c>
      <c r="E1298">
        <v>37.376081233370002</v>
      </c>
      <c r="F1298">
        <v>37.082781809606402</v>
      </c>
      <c r="G1298">
        <v>36.798123682430301</v>
      </c>
      <c r="H1298">
        <v>36.488825794781597</v>
      </c>
      <c r="I1298">
        <v>36.092107433421099</v>
      </c>
      <c r="J1298">
        <v>35.567861131085898</v>
      </c>
      <c r="K1298">
        <v>35.020001197501699</v>
      </c>
      <c r="L1298">
        <v>34.2783719930082</v>
      </c>
      <c r="M1298">
        <v>33.407317354925802</v>
      </c>
      <c r="N1298">
        <v>32.513789597311899</v>
      </c>
      <c r="O1298">
        <v>31.6571785141495</v>
      </c>
      <c r="P1298">
        <v>30.591873384449901</v>
      </c>
      <c r="Q1298">
        <v>29.700618993590201</v>
      </c>
      <c r="R1298">
        <v>28.896597523465498</v>
      </c>
      <c r="S1298">
        <v>28.059712071259199</v>
      </c>
      <c r="T1298">
        <v>27.155711955433102</v>
      </c>
      <c r="U1298">
        <v>26.437364128527399</v>
      </c>
      <c r="V1298">
        <v>25.637788477389101</v>
      </c>
      <c r="W1298">
        <v>24.8375094477563</v>
      </c>
      <c r="X1298">
        <v>24.163648441530299</v>
      </c>
      <c r="Y1298">
        <v>23.675868931738002</v>
      </c>
      <c r="Z1298">
        <v>23.375067367295099</v>
      </c>
      <c r="AA1298">
        <v>23.1992805667076</v>
      </c>
      <c r="AB1298">
        <v>23.129606760223599</v>
      </c>
      <c r="AC1298">
        <v>23.107151788869601</v>
      </c>
    </row>
    <row r="1299" spans="1:29" customFormat="1" hidden="1">
      <c r="A1299" t="s">
        <v>133</v>
      </c>
      <c r="B1299" t="s">
        <v>141</v>
      </c>
      <c r="C1299" t="s">
        <v>391</v>
      </c>
      <c r="D1299" t="s">
        <v>390</v>
      </c>
      <c r="E1299">
        <v>56.895394085560199</v>
      </c>
      <c r="F1299">
        <v>57.150842062263798</v>
      </c>
      <c r="G1299">
        <v>57.408665544948001</v>
      </c>
      <c r="H1299">
        <v>57.690753837160798</v>
      </c>
      <c r="I1299">
        <v>58.043913541352502</v>
      </c>
      <c r="J1299">
        <v>58.500361208380802</v>
      </c>
      <c r="K1299">
        <v>58.965517254924002</v>
      </c>
      <c r="L1299">
        <v>59.598331168550601</v>
      </c>
      <c r="M1299">
        <v>60.350846377206999</v>
      </c>
      <c r="N1299">
        <v>61.140252556092499</v>
      </c>
      <c r="O1299">
        <v>61.919215787276698</v>
      </c>
      <c r="P1299">
        <v>62.9024840279383</v>
      </c>
      <c r="Q1299">
        <v>63.749353495800598</v>
      </c>
      <c r="R1299">
        <v>64.534179736668804</v>
      </c>
      <c r="S1299">
        <v>65.3621259357583</v>
      </c>
      <c r="T1299">
        <v>66.262157688172294</v>
      </c>
      <c r="U1299">
        <v>66.987831336171297</v>
      </c>
      <c r="V1299">
        <v>67.791592554834295</v>
      </c>
      <c r="W1299">
        <v>68.595801316979603</v>
      </c>
      <c r="X1299">
        <v>69.278586892356401</v>
      </c>
      <c r="Y1299">
        <v>69.778909665844395</v>
      </c>
      <c r="Z1299">
        <v>70.087019977619605</v>
      </c>
      <c r="AA1299">
        <v>70.264194005489301</v>
      </c>
      <c r="AB1299">
        <v>70.313448798250207</v>
      </c>
      <c r="AC1299">
        <v>70.271753223195702</v>
      </c>
    </row>
    <row r="1300" spans="1:29" customFormat="1" hidden="1">
      <c r="A1300" t="s">
        <v>133</v>
      </c>
      <c r="B1300" t="s">
        <v>141</v>
      </c>
      <c r="C1300" t="s">
        <v>389</v>
      </c>
      <c r="D1300" t="s">
        <v>388</v>
      </c>
      <c r="E1300">
        <v>5.72852468106983</v>
      </c>
      <c r="F1300">
        <v>5.7663761281297701</v>
      </c>
      <c r="G1300">
        <v>5.7932107726217899</v>
      </c>
      <c r="H1300">
        <v>5.8204203680575102</v>
      </c>
      <c r="I1300">
        <v>5.8639790252263504</v>
      </c>
      <c r="J1300">
        <v>5.9317776605332702</v>
      </c>
      <c r="K1300">
        <v>6.0144815475743698</v>
      </c>
      <c r="L1300">
        <v>6.1232968384412096</v>
      </c>
      <c r="M1300">
        <v>6.2418362678671802</v>
      </c>
      <c r="N1300">
        <v>6.3459578465956099</v>
      </c>
      <c r="O1300">
        <v>6.42360569857372</v>
      </c>
      <c r="P1300">
        <v>6.5056425876117396</v>
      </c>
      <c r="Q1300">
        <v>6.5500275106092101</v>
      </c>
      <c r="R1300">
        <v>6.5692227398656797</v>
      </c>
      <c r="S1300">
        <v>6.5781619929824302</v>
      </c>
      <c r="T1300">
        <v>6.5821303563946501</v>
      </c>
      <c r="U1300">
        <v>6.5748045353013698</v>
      </c>
      <c r="V1300">
        <v>6.5706189677766096</v>
      </c>
      <c r="W1300">
        <v>6.5666892352640902</v>
      </c>
      <c r="X1300">
        <v>6.5577646661133002</v>
      </c>
      <c r="Y1300">
        <v>6.5452214024176101</v>
      </c>
      <c r="Z1300">
        <v>6.5379126550852797</v>
      </c>
      <c r="AA1300">
        <v>6.5365254278030704</v>
      </c>
      <c r="AB1300">
        <v>6.5569444415261904</v>
      </c>
      <c r="AC1300">
        <v>6.6210949879347503</v>
      </c>
    </row>
    <row r="1301" spans="1:29" customFormat="1" hidden="1">
      <c r="A1301" t="s">
        <v>133</v>
      </c>
      <c r="B1301" t="s">
        <v>141</v>
      </c>
      <c r="C1301" t="s">
        <v>387</v>
      </c>
      <c r="D1301" t="s">
        <v>386</v>
      </c>
      <c r="E1301">
        <v>75.761150115778662</v>
      </c>
      <c r="F1301">
        <v>74.975548794447448</v>
      </c>
      <c r="G1301">
        <v>74.189730740223339</v>
      </c>
      <c r="H1301">
        <v>73.338002172657937</v>
      </c>
      <c r="I1301">
        <v>72.283352735263477</v>
      </c>
      <c r="J1301">
        <v>70.939113665185516</v>
      </c>
      <c r="K1301">
        <v>69.590641512492212</v>
      </c>
      <c r="L1301">
        <v>67.789934405872856</v>
      </c>
      <c r="M1301">
        <v>65.697760111462571</v>
      </c>
      <c r="N1301">
        <v>63.558368595986934</v>
      </c>
      <c r="O1301">
        <v>61.500755048363956</v>
      </c>
      <c r="P1301">
        <v>58.976235145183786</v>
      </c>
      <c r="Q1301">
        <v>56.864334460051793</v>
      </c>
      <c r="R1301">
        <v>54.956645881932161</v>
      </c>
      <c r="S1301">
        <v>52.993798705289088</v>
      </c>
      <c r="T1301">
        <v>50.91570013200711</v>
      </c>
      <c r="U1301">
        <v>49.280844380930269</v>
      </c>
      <c r="V1301">
        <v>47.510918226806616</v>
      </c>
      <c r="W1301">
        <v>45.78151819040994</v>
      </c>
      <c r="X1301">
        <v>44.344746498912087</v>
      </c>
      <c r="Y1301">
        <v>43.309778046691335</v>
      </c>
      <c r="Z1301">
        <v>42.67977159492218</v>
      </c>
      <c r="AA1301">
        <v>42.319997755166661</v>
      </c>
      <c r="AB1301">
        <v>42.220303265571282</v>
      </c>
      <c r="AC1301">
        <v>42.304690093473809</v>
      </c>
    </row>
    <row r="1302" spans="1:29" customFormat="1" hidden="1">
      <c r="A1302" t="s">
        <v>133</v>
      </c>
      <c r="B1302" t="s">
        <v>141</v>
      </c>
      <c r="C1302" t="s">
        <v>385</v>
      </c>
      <c r="D1302" t="s">
        <v>384</v>
      </c>
      <c r="E1302">
        <v>10.068520988905833</v>
      </c>
      <c r="F1302">
        <v>10.089749052279965</v>
      </c>
      <c r="G1302">
        <v>10.091179347749605</v>
      </c>
      <c r="H1302">
        <v>10.089001222222755</v>
      </c>
      <c r="I1302">
        <v>10.102659952080929</v>
      </c>
      <c r="J1302">
        <v>10.139728191720579</v>
      </c>
      <c r="K1302">
        <v>10.199997324816451</v>
      </c>
      <c r="L1302">
        <v>10.274275616727685</v>
      </c>
      <c r="M1302">
        <v>10.342583407856329</v>
      </c>
      <c r="N1302">
        <v>10.379344498146287</v>
      </c>
      <c r="O1302">
        <v>10.374171878748562</v>
      </c>
      <c r="P1302">
        <v>10.342426202546367</v>
      </c>
      <c r="Q1302">
        <v>10.274656605285854</v>
      </c>
      <c r="R1302">
        <v>10.179447594355652</v>
      </c>
      <c r="S1302">
        <v>10.064179453128942</v>
      </c>
      <c r="T1302">
        <v>9.9334674523754405</v>
      </c>
      <c r="U1302">
        <v>9.8149245222481518</v>
      </c>
      <c r="V1302">
        <v>9.6923808360462438</v>
      </c>
      <c r="W1302">
        <v>9.57302010106417</v>
      </c>
      <c r="X1302">
        <v>9.4657886926475232</v>
      </c>
      <c r="Y1302">
        <v>9.379942823137231</v>
      </c>
      <c r="Z1302">
        <v>9.3282793751978961</v>
      </c>
      <c r="AA1302">
        <v>9.3027829379012719</v>
      </c>
      <c r="AB1302">
        <v>9.3253069890513842</v>
      </c>
      <c r="AC1302">
        <v>9.4221291476896667</v>
      </c>
    </row>
    <row r="1303" spans="1:29" customFormat="1" hidden="1">
      <c r="A1303" t="s">
        <v>133</v>
      </c>
      <c r="B1303" t="s">
        <v>141</v>
      </c>
      <c r="C1303" t="s">
        <v>383</v>
      </c>
      <c r="D1303" t="s">
        <v>382</v>
      </c>
      <c r="E1303">
        <v>65.692629126872831</v>
      </c>
      <c r="F1303">
        <v>64.885799742167478</v>
      </c>
      <c r="G1303">
        <v>64.098551392473723</v>
      </c>
      <c r="H1303">
        <v>63.249000950435175</v>
      </c>
      <c r="I1303">
        <v>62.180692783182558</v>
      </c>
      <c r="J1303">
        <v>60.799385473464937</v>
      </c>
      <c r="K1303">
        <v>59.390644187675768</v>
      </c>
      <c r="L1303">
        <v>57.515658789145164</v>
      </c>
      <c r="M1303">
        <v>55.355176703606233</v>
      </c>
      <c r="N1303">
        <v>53.179024097840646</v>
      </c>
      <c r="O1303">
        <v>51.126583169615394</v>
      </c>
      <c r="P1303">
        <v>48.633808942637422</v>
      </c>
      <c r="Q1303">
        <v>46.589677854765931</v>
      </c>
      <c r="R1303">
        <v>44.77719828757651</v>
      </c>
      <c r="S1303">
        <v>42.929619252160144</v>
      </c>
      <c r="T1303">
        <v>40.982232679631679</v>
      </c>
      <c r="U1303">
        <v>39.46591985868212</v>
      </c>
      <c r="V1303">
        <v>37.818537390760369</v>
      </c>
      <c r="W1303">
        <v>36.208498089345774</v>
      </c>
      <c r="X1303">
        <v>34.878957806264566</v>
      </c>
      <c r="Y1303">
        <v>33.9298352235541</v>
      </c>
      <c r="Z1303">
        <v>33.351492219724278</v>
      </c>
      <c r="AA1303">
        <v>33.017214817265391</v>
      </c>
      <c r="AB1303">
        <v>32.894996276519898</v>
      </c>
      <c r="AC1303">
        <v>32.882560945784142</v>
      </c>
    </row>
    <row r="1304" spans="1:29" customFormat="1" hidden="1">
      <c r="A1304" t="s">
        <v>133</v>
      </c>
      <c r="B1304" t="s">
        <v>141</v>
      </c>
      <c r="C1304" t="s">
        <v>381</v>
      </c>
      <c r="D1304" t="s">
        <v>380</v>
      </c>
      <c r="E1304">
        <v>1.9003452048487099</v>
      </c>
      <c r="F1304">
        <v>1.83962606206029</v>
      </c>
      <c r="G1304">
        <v>1.7801011710480099</v>
      </c>
      <c r="H1304">
        <v>1.7298718194173901</v>
      </c>
      <c r="I1304">
        <v>1.6801255189639199</v>
      </c>
      <c r="J1304">
        <v>1.6398631025265</v>
      </c>
      <c r="K1304">
        <v>1.6000098826845</v>
      </c>
      <c r="L1304">
        <v>1.56000982785621</v>
      </c>
      <c r="M1304">
        <v>1.53498665657181</v>
      </c>
      <c r="N1304">
        <v>1.50003141446132</v>
      </c>
      <c r="O1304">
        <v>1.3411548927935999</v>
      </c>
      <c r="P1304">
        <v>1.26669358718778</v>
      </c>
      <c r="Q1304">
        <v>1.1598643414515899</v>
      </c>
      <c r="R1304">
        <v>1.16210103654334</v>
      </c>
      <c r="S1304">
        <v>1.1970214044622001</v>
      </c>
      <c r="T1304">
        <v>1.16672110298608</v>
      </c>
      <c r="U1304">
        <v>1.1093435383376999</v>
      </c>
      <c r="V1304">
        <v>1.0831618162643699</v>
      </c>
      <c r="W1304">
        <v>1.0632140841462701</v>
      </c>
      <c r="X1304">
        <v>1.0591198763227401</v>
      </c>
      <c r="Y1304">
        <v>1.0494003765328499</v>
      </c>
      <c r="Z1304">
        <v>1.06160976160363</v>
      </c>
      <c r="AA1304">
        <v>1.07421951703362</v>
      </c>
      <c r="AB1304">
        <v>1.0643623113643801</v>
      </c>
      <c r="AC1304">
        <v>1.0742067875101899</v>
      </c>
    </row>
    <row r="1305" spans="1:29" customFormat="1" hidden="1">
      <c r="A1305" t="s">
        <v>133</v>
      </c>
      <c r="B1305" t="s">
        <v>141</v>
      </c>
      <c r="C1305" t="s">
        <v>379</v>
      </c>
      <c r="D1305" t="s">
        <v>378</v>
      </c>
      <c r="Q1305">
        <v>113.87067999999999</v>
      </c>
    </row>
    <row r="1306" spans="1:29" customFormat="1" hidden="1">
      <c r="A1306" t="s">
        <v>133</v>
      </c>
      <c r="B1306" t="s">
        <v>141</v>
      </c>
      <c r="C1306" t="s">
        <v>377</v>
      </c>
      <c r="D1306" t="s">
        <v>376</v>
      </c>
    </row>
    <row r="1307" spans="1:29" customFormat="1" hidden="1">
      <c r="A1307" t="s">
        <v>133</v>
      </c>
      <c r="B1307" t="s">
        <v>141</v>
      </c>
      <c r="C1307" t="s">
        <v>375</v>
      </c>
      <c r="D1307" t="s">
        <v>374</v>
      </c>
      <c r="E1307">
        <v>66016700</v>
      </c>
      <c r="F1307">
        <v>67242400</v>
      </c>
      <c r="G1307">
        <v>68450100</v>
      </c>
      <c r="H1307">
        <v>69644500</v>
      </c>
      <c r="I1307">
        <v>70824500</v>
      </c>
      <c r="J1307">
        <v>71995500</v>
      </c>
      <c r="K1307">
        <v>73156700</v>
      </c>
      <c r="L1307">
        <v>74306900</v>
      </c>
      <c r="M1307">
        <v>75456300</v>
      </c>
      <c r="N1307">
        <v>76596700</v>
      </c>
      <c r="O1307">
        <v>77630900</v>
      </c>
      <c r="P1307">
        <v>78620500</v>
      </c>
      <c r="Q1307">
        <v>79537700</v>
      </c>
      <c r="R1307">
        <v>80467400</v>
      </c>
      <c r="S1307">
        <v>81436400</v>
      </c>
      <c r="T1307">
        <v>82392100</v>
      </c>
      <c r="U1307">
        <v>83311200</v>
      </c>
      <c r="V1307">
        <v>84218500</v>
      </c>
      <c r="W1307">
        <v>85118700</v>
      </c>
      <c r="X1307">
        <v>86025000</v>
      </c>
      <c r="Y1307">
        <v>86932500</v>
      </c>
      <c r="Z1307">
        <v>87860300</v>
      </c>
      <c r="AA1307">
        <v>88809200</v>
      </c>
      <c r="AB1307">
        <v>89759500</v>
      </c>
      <c r="AC1307">
        <v>90728900</v>
      </c>
    </row>
    <row r="1308" spans="1:29" customFormat="1" hidden="1">
      <c r="A1308" t="s">
        <v>133</v>
      </c>
      <c r="B1308" t="s">
        <v>141</v>
      </c>
      <c r="C1308" t="s">
        <v>373</v>
      </c>
      <c r="D1308" t="s">
        <v>372</v>
      </c>
      <c r="E1308">
        <v>50.7636343996368</v>
      </c>
      <c r="F1308">
        <v>50.7535830741854</v>
      </c>
      <c r="G1308">
        <v>50.743852023105397</v>
      </c>
      <c r="H1308">
        <v>50.735259723723303</v>
      </c>
      <c r="I1308">
        <v>50.728800660798903</v>
      </c>
      <c r="J1308">
        <v>50.725058420011699</v>
      </c>
      <c r="K1308">
        <v>50.723786055605103</v>
      </c>
      <c r="L1308">
        <v>50.724472491625399</v>
      </c>
      <c r="M1308">
        <v>50.726994652554701</v>
      </c>
      <c r="N1308">
        <v>50.731171454685999</v>
      </c>
      <c r="O1308">
        <v>50.736593825716803</v>
      </c>
      <c r="P1308">
        <v>50.743726693381802</v>
      </c>
      <c r="Q1308">
        <v>50.7518382399616</v>
      </c>
      <c r="R1308">
        <v>50.757987983484703</v>
      </c>
      <c r="S1308">
        <v>50.7584161383297</v>
      </c>
      <c r="T1308">
        <v>50.7507397200296</v>
      </c>
      <c r="U1308">
        <v>50.734027941060297</v>
      </c>
      <c r="V1308">
        <v>50.709734652212397</v>
      </c>
      <c r="W1308">
        <v>50.680844762626798</v>
      </c>
      <c r="X1308">
        <v>50.6515058641994</v>
      </c>
      <c r="Y1308">
        <v>50.6247537355937</v>
      </c>
      <c r="Z1308">
        <v>50.601508120578202</v>
      </c>
      <c r="AA1308">
        <v>50.581237970474703</v>
      </c>
      <c r="AB1308">
        <v>50.563705444346603</v>
      </c>
      <c r="AC1308">
        <v>50.548226249954297</v>
      </c>
    </row>
    <row r="1309" spans="1:29" customFormat="1" hidden="1">
      <c r="A1309" t="s">
        <v>133</v>
      </c>
      <c r="B1309" t="s">
        <v>141</v>
      </c>
      <c r="C1309" t="s">
        <v>371</v>
      </c>
      <c r="D1309" t="s">
        <v>370</v>
      </c>
      <c r="T1309">
        <v>91.9</v>
      </c>
      <c r="U1309">
        <v>85.6</v>
      </c>
      <c r="Z1309">
        <v>94.2</v>
      </c>
    </row>
    <row r="1310" spans="1:29" customFormat="1" hidden="1">
      <c r="A1310" t="s">
        <v>133</v>
      </c>
      <c r="B1310" t="s">
        <v>141</v>
      </c>
      <c r="C1310" t="s">
        <v>369</v>
      </c>
      <c r="D1310" t="s">
        <v>368</v>
      </c>
      <c r="T1310">
        <v>96.7</v>
      </c>
      <c r="U1310">
        <v>94.3</v>
      </c>
      <c r="Z1310">
        <v>97.1</v>
      </c>
    </row>
    <row r="1311" spans="1:29" customFormat="1" hidden="1">
      <c r="A1311" t="s">
        <v>133</v>
      </c>
      <c r="B1311" t="s">
        <v>141</v>
      </c>
      <c r="C1311" t="s">
        <v>367</v>
      </c>
      <c r="D1311" t="s">
        <v>366</v>
      </c>
      <c r="T1311">
        <v>92.7</v>
      </c>
      <c r="U1311">
        <v>88</v>
      </c>
      <c r="Z1311">
        <v>95</v>
      </c>
    </row>
    <row r="1312" spans="1:29" customFormat="1" hidden="1">
      <c r="A1312" t="s">
        <v>133</v>
      </c>
      <c r="B1312" t="s">
        <v>141</v>
      </c>
      <c r="C1312" t="s">
        <v>365</v>
      </c>
      <c r="D1312" t="s">
        <v>364</v>
      </c>
    </row>
    <row r="1313" spans="1:29" customFormat="1" hidden="1">
      <c r="A1313" t="s">
        <v>133</v>
      </c>
      <c r="B1313" t="s">
        <v>141</v>
      </c>
      <c r="C1313" t="s">
        <v>363</v>
      </c>
      <c r="D1313" t="s">
        <v>362</v>
      </c>
      <c r="E1313">
        <v>52645017</v>
      </c>
      <c r="F1313">
        <v>53373655</v>
      </c>
      <c r="G1313">
        <v>54075579</v>
      </c>
      <c r="H1313">
        <v>54742666</v>
      </c>
      <c r="I1313">
        <v>55384759</v>
      </c>
      <c r="J1313">
        <v>56021858</v>
      </c>
      <c r="K1313">
        <v>56638649</v>
      </c>
      <c r="L1313">
        <v>57235633</v>
      </c>
      <c r="M1313">
        <v>57817635</v>
      </c>
      <c r="N1313">
        <v>58353664</v>
      </c>
      <c r="O1313">
        <v>58709144</v>
      </c>
      <c r="P1313">
        <v>59014906</v>
      </c>
      <c r="Q1313">
        <v>59246837</v>
      </c>
      <c r="R1313">
        <v>59471846</v>
      </c>
      <c r="S1313">
        <v>59706725</v>
      </c>
      <c r="T1313">
        <v>59914711</v>
      </c>
      <c r="U1313">
        <v>60077373</v>
      </c>
      <c r="V1313">
        <v>60212859</v>
      </c>
      <c r="W1313">
        <v>60325325</v>
      </c>
      <c r="X1313">
        <v>60425680</v>
      </c>
      <c r="Y1313">
        <v>60511975</v>
      </c>
      <c r="Z1313">
        <v>60598128</v>
      </c>
      <c r="AA1313">
        <v>60685103</v>
      </c>
      <c r="AB1313">
        <v>60759103</v>
      </c>
      <c r="AC1313">
        <v>60832820</v>
      </c>
    </row>
    <row r="1314" spans="1:29" customFormat="1" hidden="1">
      <c r="A1314" t="s">
        <v>133</v>
      </c>
      <c r="B1314" t="s">
        <v>141</v>
      </c>
      <c r="C1314" t="s">
        <v>361</v>
      </c>
      <c r="D1314" t="s">
        <v>360</v>
      </c>
      <c r="E1314">
        <v>1.4436805421739141</v>
      </c>
      <c r="F1314">
        <v>1.3745681941728569</v>
      </c>
      <c r="G1314">
        <v>1.3065406964645663</v>
      </c>
      <c r="H1314">
        <v>1.226072625332628</v>
      </c>
      <c r="I1314">
        <v>1.166104221473089</v>
      </c>
      <c r="J1314">
        <v>1.143748840737016</v>
      </c>
      <c r="K1314">
        <v>1.0949660691733245</v>
      </c>
      <c r="L1314">
        <v>1.0485062275708688</v>
      </c>
      <c r="M1314">
        <v>1.011717397428892</v>
      </c>
      <c r="N1314">
        <v>0.92283172988524931</v>
      </c>
      <c r="O1314">
        <v>0.60733395814223279</v>
      </c>
      <c r="P1314">
        <v>0.51945662342441068</v>
      </c>
      <c r="Q1314">
        <v>0.39223385596433441</v>
      </c>
      <c r="R1314">
        <v>0.3790629473661824</v>
      </c>
      <c r="S1314">
        <v>0.39416365228895461</v>
      </c>
      <c r="T1314">
        <v>0.34774070023160786</v>
      </c>
      <c r="U1314">
        <v>0.27112138437346306</v>
      </c>
      <c r="V1314">
        <v>0.22526526890895965</v>
      </c>
      <c r="W1314">
        <v>0.1866064825329431</v>
      </c>
      <c r="X1314">
        <v>0.1662181165373347</v>
      </c>
      <c r="Y1314">
        <v>0.14270991883510903</v>
      </c>
      <c r="Z1314">
        <v>0.14227221742537358</v>
      </c>
      <c r="AA1314">
        <v>0.14342463371447106</v>
      </c>
      <c r="AB1314">
        <v>0.12186667704579014</v>
      </c>
      <c r="AC1314">
        <v>0.12125313460460449</v>
      </c>
    </row>
    <row r="1315" spans="1:29" customFormat="1" hidden="1">
      <c r="A1315" t="s">
        <v>133</v>
      </c>
      <c r="B1315" t="s">
        <v>141</v>
      </c>
      <c r="C1315" t="s">
        <v>359</v>
      </c>
      <c r="D1315" t="s">
        <v>358</v>
      </c>
      <c r="E1315">
        <v>79.745000000000005</v>
      </c>
      <c r="F1315">
        <v>79.375</v>
      </c>
      <c r="G1315">
        <v>79</v>
      </c>
      <c r="H1315">
        <v>78.603000000000009</v>
      </c>
      <c r="I1315">
        <v>78.2</v>
      </c>
      <c r="J1315">
        <v>77.813000000000002</v>
      </c>
      <c r="K1315">
        <v>77.420999999999992</v>
      </c>
      <c r="L1315">
        <v>77.025999999999996</v>
      </c>
      <c r="M1315">
        <v>76.623999999999995</v>
      </c>
      <c r="N1315">
        <v>76.182999999999993</v>
      </c>
      <c r="O1315">
        <v>75.626000000000005</v>
      </c>
      <c r="P1315">
        <v>75.063000000000002</v>
      </c>
      <c r="Q1315">
        <v>74.489000000000004</v>
      </c>
      <c r="R1315">
        <v>73.908000000000001</v>
      </c>
      <c r="S1315">
        <v>73.317000000000007</v>
      </c>
      <c r="T1315">
        <v>72.718999999999994</v>
      </c>
      <c r="U1315">
        <v>72.111999999999995</v>
      </c>
      <c r="V1315">
        <v>71.495999999999995</v>
      </c>
      <c r="W1315">
        <v>70.872</v>
      </c>
      <c r="X1315">
        <v>70.242000000000004</v>
      </c>
      <c r="Y1315">
        <v>69.608000000000004</v>
      </c>
      <c r="Z1315">
        <v>68.971000000000004</v>
      </c>
      <c r="AA1315">
        <v>68.331999999999994</v>
      </c>
      <c r="AB1315">
        <v>67.691000000000003</v>
      </c>
      <c r="AC1315">
        <v>67.049000000000007</v>
      </c>
    </row>
    <row r="1316" spans="1:29" customFormat="1" hidden="1">
      <c r="A1316" t="s">
        <v>133</v>
      </c>
      <c r="B1316" t="s">
        <v>141</v>
      </c>
      <c r="C1316" t="s">
        <v>357</v>
      </c>
      <c r="D1316" t="s">
        <v>356</v>
      </c>
      <c r="E1316">
        <v>3.7188035825648642</v>
      </c>
      <c r="F1316">
        <v>3.6498485150959019</v>
      </c>
      <c r="G1316">
        <v>3.5819517213158272</v>
      </c>
      <c r="H1316">
        <v>3.6027028236019567</v>
      </c>
      <c r="I1316">
        <v>3.5460477219413944</v>
      </c>
      <c r="J1316">
        <v>3.3995218980966637</v>
      </c>
      <c r="K1316">
        <v>3.3513794099120946</v>
      </c>
      <c r="L1316">
        <v>3.2942974911694165</v>
      </c>
      <c r="M1316">
        <v>3.2696609606322542</v>
      </c>
      <c r="N1316">
        <v>3.3690050721139904</v>
      </c>
      <c r="O1316">
        <v>3.652895299252322</v>
      </c>
      <c r="P1316">
        <v>3.550256252227161</v>
      </c>
      <c r="Q1316">
        <v>3.4355752522254162</v>
      </c>
      <c r="R1316">
        <v>3.4140014822246387</v>
      </c>
      <c r="S1316">
        <v>3.4368136851778126</v>
      </c>
      <c r="T1316">
        <v>3.3831032718138885</v>
      </c>
      <c r="U1316">
        <v>3.3099406486235585</v>
      </c>
      <c r="V1316">
        <v>3.2679567317418954</v>
      </c>
      <c r="W1316">
        <v>3.2287635990044943</v>
      </c>
      <c r="X1316">
        <v>3.198930824603504</v>
      </c>
      <c r="Y1316">
        <v>3.1575381573634091</v>
      </c>
      <c r="Z1316">
        <v>3.1358930070652438</v>
      </c>
      <c r="AA1316">
        <v>3.112665306547381</v>
      </c>
      <c r="AB1316">
        <v>3.0682766205456531</v>
      </c>
      <c r="AC1316">
        <v>3.0417848574928454</v>
      </c>
    </row>
    <row r="1317" spans="1:29" customFormat="1" hidden="1">
      <c r="A1317" t="s">
        <v>133</v>
      </c>
      <c r="B1317" t="s">
        <v>141</v>
      </c>
      <c r="C1317" t="s">
        <v>355</v>
      </c>
      <c r="D1317" t="s">
        <v>354</v>
      </c>
      <c r="E1317">
        <v>13371683</v>
      </c>
      <c r="F1317">
        <v>13868745</v>
      </c>
      <c r="G1317">
        <v>14374521</v>
      </c>
      <c r="H1317">
        <v>14901834</v>
      </c>
      <c r="I1317">
        <v>15439741</v>
      </c>
      <c r="J1317">
        <v>15973642</v>
      </c>
      <c r="K1317">
        <v>16518051</v>
      </c>
      <c r="L1317">
        <v>17071267</v>
      </c>
      <c r="M1317">
        <v>17638665</v>
      </c>
      <c r="N1317">
        <v>18243036</v>
      </c>
      <c r="O1317">
        <v>18921756</v>
      </c>
      <c r="P1317">
        <v>19605594</v>
      </c>
      <c r="Q1317">
        <v>20290863</v>
      </c>
      <c r="R1317">
        <v>20995554</v>
      </c>
      <c r="S1317">
        <v>21729675</v>
      </c>
      <c r="T1317">
        <v>22477389</v>
      </c>
      <c r="U1317">
        <v>23233827</v>
      </c>
      <c r="V1317">
        <v>24005641</v>
      </c>
      <c r="W1317">
        <v>24793375</v>
      </c>
      <c r="X1317">
        <v>25599320</v>
      </c>
      <c r="Y1317">
        <v>26420525</v>
      </c>
      <c r="Z1317">
        <v>27262172</v>
      </c>
      <c r="AA1317">
        <v>28124097</v>
      </c>
      <c r="AB1317">
        <v>29000397</v>
      </c>
      <c r="AC1317">
        <v>29896080</v>
      </c>
    </row>
    <row r="1318" spans="1:29" customFormat="1" hidden="1">
      <c r="A1318" t="s">
        <v>133</v>
      </c>
      <c r="B1318" t="s">
        <v>141</v>
      </c>
      <c r="C1318" t="s">
        <v>353</v>
      </c>
      <c r="D1318" t="s">
        <v>352</v>
      </c>
      <c r="E1318">
        <v>20.254999999999999</v>
      </c>
      <c r="F1318">
        <v>20.625</v>
      </c>
      <c r="G1318">
        <v>21</v>
      </c>
      <c r="H1318">
        <v>21.396999999999998</v>
      </c>
      <c r="I1318">
        <v>21.8</v>
      </c>
      <c r="J1318">
        <v>22.187000000000001</v>
      </c>
      <c r="K1318">
        <v>22.579000000000001</v>
      </c>
      <c r="L1318">
        <v>22.974</v>
      </c>
      <c r="M1318">
        <v>23.376000000000001</v>
      </c>
      <c r="N1318">
        <v>23.817</v>
      </c>
      <c r="O1318">
        <v>24.373999999999999</v>
      </c>
      <c r="P1318">
        <v>24.937000000000001</v>
      </c>
      <c r="Q1318">
        <v>25.510999999999999</v>
      </c>
      <c r="R1318">
        <v>26.091999999999999</v>
      </c>
      <c r="S1318">
        <v>26.683</v>
      </c>
      <c r="T1318">
        <v>27.280999999999999</v>
      </c>
      <c r="U1318">
        <v>27.888000000000002</v>
      </c>
      <c r="V1318">
        <v>28.504000000000001</v>
      </c>
      <c r="W1318">
        <v>29.128</v>
      </c>
      <c r="X1318">
        <v>29.757999999999999</v>
      </c>
      <c r="Y1318">
        <v>30.391999999999999</v>
      </c>
      <c r="Z1318">
        <v>31.029</v>
      </c>
      <c r="AA1318">
        <v>31.667999999999999</v>
      </c>
      <c r="AB1318">
        <v>32.308999999999997</v>
      </c>
      <c r="AC1318">
        <v>32.951000000000001</v>
      </c>
    </row>
    <row r="1319" spans="1:29" customFormat="1" hidden="1">
      <c r="A1319" t="s">
        <v>133</v>
      </c>
      <c r="B1319" t="s">
        <v>141</v>
      </c>
      <c r="C1319" t="s">
        <v>351</v>
      </c>
      <c r="D1319" t="s">
        <v>350</v>
      </c>
      <c r="L1319">
        <v>8.4</v>
      </c>
      <c r="Q1319">
        <v>6.6</v>
      </c>
      <c r="Z1319">
        <v>4.3</v>
      </c>
      <c r="AC1319">
        <v>6.1</v>
      </c>
    </row>
    <row r="1320" spans="1:29" customFormat="1" hidden="1">
      <c r="A1320" t="s">
        <v>133</v>
      </c>
      <c r="B1320" t="s">
        <v>141</v>
      </c>
      <c r="C1320" t="s">
        <v>349</v>
      </c>
      <c r="D1320" t="s">
        <v>348</v>
      </c>
      <c r="J1320">
        <v>1351000</v>
      </c>
      <c r="K1320">
        <v>1607000</v>
      </c>
      <c r="L1320">
        <v>1716000</v>
      </c>
      <c r="M1320">
        <v>1520000</v>
      </c>
      <c r="N1320">
        <v>1782000</v>
      </c>
      <c r="O1320">
        <v>2140000</v>
      </c>
      <c r="P1320">
        <v>2330000</v>
      </c>
      <c r="Q1320">
        <v>2628000</v>
      </c>
      <c r="R1320">
        <v>2429000</v>
      </c>
      <c r="S1320">
        <v>2928000</v>
      </c>
      <c r="T1320">
        <v>3477000</v>
      </c>
      <c r="U1320">
        <v>3583000</v>
      </c>
      <c r="V1320">
        <v>4229000</v>
      </c>
      <c r="W1320">
        <v>4236000</v>
      </c>
      <c r="X1320">
        <v>3747000</v>
      </c>
      <c r="Y1320">
        <v>5050000</v>
      </c>
      <c r="Z1320">
        <v>6014000</v>
      </c>
      <c r="AA1320">
        <v>6848000</v>
      </c>
      <c r="AB1320">
        <v>7572000</v>
      </c>
      <c r="AC1320">
        <v>7874000</v>
      </c>
    </row>
    <row r="1321" spans="1:29" customFormat="1" hidden="1">
      <c r="A1321" t="s">
        <v>133</v>
      </c>
      <c r="B1321" t="s">
        <v>141</v>
      </c>
      <c r="C1321" t="s">
        <v>347</v>
      </c>
      <c r="D1321" t="s">
        <v>346</v>
      </c>
    </row>
    <row r="1322" spans="1:29" customFormat="1" hidden="1">
      <c r="A1322" t="s">
        <v>133</v>
      </c>
      <c r="B1322" t="s">
        <v>141</v>
      </c>
      <c r="C1322" t="s">
        <v>345</v>
      </c>
      <c r="D1322" t="s">
        <v>344</v>
      </c>
      <c r="R1322">
        <v>1400000000</v>
      </c>
      <c r="S1322">
        <v>1700000000</v>
      </c>
      <c r="T1322">
        <v>2300000000</v>
      </c>
      <c r="U1322">
        <v>2850000000</v>
      </c>
      <c r="V1322">
        <v>3750000000</v>
      </c>
      <c r="W1322">
        <v>3930000000</v>
      </c>
      <c r="X1322">
        <v>3050000000</v>
      </c>
      <c r="Y1322">
        <v>4450000000</v>
      </c>
      <c r="Z1322">
        <v>5710000000</v>
      </c>
      <c r="AA1322">
        <v>6850000000</v>
      </c>
      <c r="AB1322">
        <v>7250000000</v>
      </c>
      <c r="AC1322">
        <v>7330000000</v>
      </c>
    </row>
    <row r="1323" spans="1:29" customFormat="1" hidden="1">
      <c r="A1323" t="s">
        <v>133</v>
      </c>
      <c r="B1323" t="s">
        <v>141</v>
      </c>
      <c r="C1323" t="s">
        <v>343</v>
      </c>
      <c r="D1323" t="s">
        <v>342</v>
      </c>
      <c r="R1323">
        <v>5.9775415225652191</v>
      </c>
      <c r="S1323">
        <v>5.6009488666315237</v>
      </c>
      <c r="T1323">
        <v>6.2802064276547522</v>
      </c>
      <c r="U1323">
        <v>6.3437653029426162</v>
      </c>
      <c r="V1323">
        <v>6.8692641644227077</v>
      </c>
      <c r="W1323">
        <v>5.6391786600852329</v>
      </c>
      <c r="X1323">
        <v>4.8518978078966626</v>
      </c>
      <c r="Y1323">
        <v>5.583648067053967</v>
      </c>
      <c r="Z1323">
        <v>5.3977407004773834</v>
      </c>
      <c r="AA1323">
        <v>5.5102401982077645</v>
      </c>
      <c r="AB1323">
        <v>5.0790581674758135</v>
      </c>
      <c r="AC1323">
        <v>4.5475131369155086</v>
      </c>
    </row>
    <row r="1324" spans="1:29" customFormat="1" hidden="1">
      <c r="A1324" t="s">
        <v>133</v>
      </c>
      <c r="B1324" t="s">
        <v>141</v>
      </c>
      <c r="C1324" t="s">
        <v>341</v>
      </c>
      <c r="D1324" t="s">
        <v>340</v>
      </c>
    </row>
    <row r="1325" spans="1:29" customFormat="1" hidden="1">
      <c r="A1325" t="s">
        <v>133</v>
      </c>
      <c r="B1325" t="s">
        <v>141</v>
      </c>
      <c r="C1325" t="s">
        <v>339</v>
      </c>
      <c r="D1325" t="s">
        <v>338</v>
      </c>
    </row>
    <row r="1326" spans="1:29" customFormat="1" hidden="1">
      <c r="A1326" t="s">
        <v>133</v>
      </c>
      <c r="B1326" t="s">
        <v>141</v>
      </c>
      <c r="C1326" t="s">
        <v>337</v>
      </c>
      <c r="D1326" t="s">
        <v>336</v>
      </c>
    </row>
    <row r="1327" spans="1:29" customFormat="1" hidden="1">
      <c r="A1327" t="s">
        <v>133</v>
      </c>
      <c r="B1327" t="s">
        <v>141</v>
      </c>
      <c r="C1327" t="s">
        <v>335</v>
      </c>
      <c r="D1327" t="s">
        <v>334</v>
      </c>
    </row>
    <row r="1328" spans="1:29" customFormat="1" hidden="1">
      <c r="A1328" t="s">
        <v>133</v>
      </c>
      <c r="B1328" t="s">
        <v>141</v>
      </c>
      <c r="C1328" t="s">
        <v>333</v>
      </c>
      <c r="D1328" t="s">
        <v>332</v>
      </c>
      <c r="T1328">
        <v>900000000</v>
      </c>
      <c r="U1328">
        <v>1050000000</v>
      </c>
      <c r="V1328">
        <v>1220000000</v>
      </c>
      <c r="W1328">
        <v>1300000000</v>
      </c>
      <c r="X1328">
        <v>1100000000</v>
      </c>
      <c r="Y1328">
        <v>1470000000</v>
      </c>
      <c r="Z1328">
        <v>1710000000</v>
      </c>
      <c r="AA1328">
        <v>1856000000</v>
      </c>
      <c r="AB1328">
        <v>2050000000</v>
      </c>
      <c r="AC1328">
        <v>2150000000</v>
      </c>
    </row>
    <row r="1329" spans="1:29" customFormat="1" hidden="1">
      <c r="A1329" t="s">
        <v>133</v>
      </c>
      <c r="B1329" t="s">
        <v>141</v>
      </c>
      <c r="C1329" t="s">
        <v>331</v>
      </c>
      <c r="D1329" t="s">
        <v>330</v>
      </c>
      <c r="T1329">
        <v>2.2866905791828986</v>
      </c>
      <c r="U1329">
        <v>2.2008083891998762</v>
      </c>
      <c r="V1329">
        <v>1.8545514797648672</v>
      </c>
      <c r="W1329">
        <v>1.5583045646336786</v>
      </c>
      <c r="X1329">
        <v>1.509123336534504</v>
      </c>
      <c r="Y1329">
        <v>1.683964533644924</v>
      </c>
      <c r="Z1329">
        <v>1.5657189946435928</v>
      </c>
      <c r="AA1329">
        <v>1.5881165075127495</v>
      </c>
      <c r="AB1329">
        <v>1.4948337088647285</v>
      </c>
      <c r="AC1329">
        <v>1.4103632177272818</v>
      </c>
    </row>
    <row r="1330" spans="1:29" customFormat="1" hidden="1">
      <c r="A1330" t="s">
        <v>133</v>
      </c>
      <c r="B1330" t="s">
        <v>141</v>
      </c>
      <c r="C1330" t="s">
        <v>329</v>
      </c>
      <c r="D1330" t="s">
        <v>328</v>
      </c>
      <c r="E1330">
        <v>79.676309810323005</v>
      </c>
      <c r="F1330">
        <v>46.03172670321284</v>
      </c>
      <c r="G1330">
        <v>51.904683697928455</v>
      </c>
      <c r="H1330">
        <v>49.444069018401059</v>
      </c>
      <c r="I1330">
        <v>60.66459940194158</v>
      </c>
      <c r="J1330">
        <v>65.607120273592528</v>
      </c>
      <c r="K1330">
        <v>74.618360085522411</v>
      </c>
      <c r="L1330">
        <v>77.399908061033301</v>
      </c>
      <c r="M1330">
        <v>76.667788096280248</v>
      </c>
      <c r="N1330">
        <v>81.17165528930488</v>
      </c>
      <c r="O1330">
        <v>89.539010821741115</v>
      </c>
      <c r="P1330">
        <v>88.540111500052447</v>
      </c>
      <c r="Q1330">
        <v>96.05800612253698</v>
      </c>
      <c r="R1330">
        <v>106.29262973238434</v>
      </c>
      <c r="S1330">
        <v>118.26981347464509</v>
      </c>
      <c r="T1330">
        <v>120.07477126212818</v>
      </c>
      <c r="U1330">
        <v>127.82670889281911</v>
      </c>
      <c r="V1330">
        <v>143.69831880191921</v>
      </c>
      <c r="W1330">
        <v>144.65662070057368</v>
      </c>
      <c r="X1330">
        <v>119.83739866470717</v>
      </c>
      <c r="Y1330">
        <v>135.48938847980193</v>
      </c>
      <c r="Z1330">
        <v>150.25549530350401</v>
      </c>
      <c r="AA1330">
        <v>146.5213702901228</v>
      </c>
      <c r="AB1330">
        <v>154.22397346283455</v>
      </c>
      <c r="AC1330">
        <v>160.97162573329246</v>
      </c>
    </row>
    <row r="1331" spans="1:29" customFormat="1" hidden="1">
      <c r="A1331" t="s">
        <v>133</v>
      </c>
      <c r="B1331" t="s">
        <v>141</v>
      </c>
      <c r="C1331" t="s">
        <v>327</v>
      </c>
      <c r="D1331" t="s">
        <v>326</v>
      </c>
      <c r="O1331">
        <v>100</v>
      </c>
      <c r="P1331">
        <v>107.91770466529999</v>
      </c>
      <c r="Q1331">
        <v>131.52522335640001</v>
      </c>
      <c r="R1331">
        <v>162.69361392810001</v>
      </c>
      <c r="S1331">
        <v>187.89929777730001</v>
      </c>
      <c r="T1331">
        <v>200.43214692270001</v>
      </c>
      <c r="U1331">
        <v>236.44780315669999</v>
      </c>
      <c r="V1331">
        <v>313.27404649480002</v>
      </c>
      <c r="W1331">
        <v>341.27851933030001</v>
      </c>
      <c r="X1331">
        <v>334.57276149569998</v>
      </c>
      <c r="Y1331">
        <v>384.27274691629998</v>
      </c>
      <c r="Z1331">
        <v>402.26213502420001</v>
      </c>
      <c r="AA1331">
        <v>430.04537449629998</v>
      </c>
      <c r="AB1331">
        <v>511.30250766410001</v>
      </c>
      <c r="AC1331">
        <v>586.823754796</v>
      </c>
    </row>
    <row r="1332" spans="1:29" customFormat="1" hidden="1">
      <c r="A1332" t="s">
        <v>133</v>
      </c>
      <c r="B1332" t="s">
        <v>141</v>
      </c>
      <c r="C1332" t="s">
        <v>325</v>
      </c>
      <c r="D1332" t="s">
        <v>324</v>
      </c>
      <c r="V1332">
        <v>100</v>
      </c>
      <c r="W1332">
        <v>100</v>
      </c>
      <c r="Y1332">
        <v>100</v>
      </c>
      <c r="AB1332">
        <v>100</v>
      </c>
      <c r="AC1332">
        <v>100</v>
      </c>
    </row>
    <row r="1333" spans="1:29" customFormat="1" hidden="1">
      <c r="A1333" t="s">
        <v>133</v>
      </c>
      <c r="B1333" t="s">
        <v>141</v>
      </c>
      <c r="C1333" t="s">
        <v>323</v>
      </c>
      <c r="D1333" t="s">
        <v>322</v>
      </c>
      <c r="V1333">
        <v>10.82</v>
      </c>
      <c r="W1333">
        <v>10.83</v>
      </c>
      <c r="Y1333">
        <v>10.83</v>
      </c>
      <c r="AB1333">
        <v>10.75</v>
      </c>
      <c r="AC1333">
        <v>10.75</v>
      </c>
    </row>
    <row r="1334" spans="1:29" customFormat="1" hidden="1">
      <c r="A1334" t="s">
        <v>133</v>
      </c>
      <c r="B1334" t="s">
        <v>141</v>
      </c>
      <c r="C1334" t="s">
        <v>321</v>
      </c>
      <c r="D1334" t="s">
        <v>320</v>
      </c>
      <c r="I1334">
        <v>30.015080000000001</v>
      </c>
      <c r="N1334">
        <v>35.653350000000003</v>
      </c>
      <c r="P1334">
        <v>35.227670000000003</v>
      </c>
      <c r="Q1334">
        <v>33.038600000000002</v>
      </c>
      <c r="R1334">
        <v>36.067570000000003</v>
      </c>
      <c r="S1334">
        <v>33.309530000000002</v>
      </c>
      <c r="T1334">
        <v>32.487900000000003</v>
      </c>
      <c r="U1334">
        <v>30.659109999999998</v>
      </c>
      <c r="V1334">
        <v>31.790649999999999</v>
      </c>
      <c r="W1334">
        <v>18.14545</v>
      </c>
      <c r="Y1334">
        <v>22.183309999999999</v>
      </c>
      <c r="AB1334">
        <v>19.604610000000001</v>
      </c>
      <c r="AC1334">
        <v>19.517060000000001</v>
      </c>
    </row>
    <row r="1335" spans="1:29" customFormat="1" hidden="1">
      <c r="A1335" t="s">
        <v>133</v>
      </c>
      <c r="B1335" t="s">
        <v>141</v>
      </c>
      <c r="C1335" t="s">
        <v>319</v>
      </c>
      <c r="D1335" t="s">
        <v>318</v>
      </c>
      <c r="I1335">
        <v>13.68</v>
      </c>
      <c r="N1335">
        <v>14.94</v>
      </c>
      <c r="P1335">
        <v>14.69</v>
      </c>
      <c r="Q1335">
        <v>13.72</v>
      </c>
      <c r="R1335">
        <v>13.18</v>
      </c>
      <c r="S1335">
        <v>13.33</v>
      </c>
      <c r="T1335">
        <v>12.31</v>
      </c>
      <c r="U1335">
        <v>11.36</v>
      </c>
      <c r="V1335">
        <v>11.26</v>
      </c>
      <c r="W1335">
        <v>7.58</v>
      </c>
      <c r="Y1335">
        <v>6.9</v>
      </c>
      <c r="AB1335">
        <v>6.5</v>
      </c>
      <c r="AC1335">
        <v>6.43</v>
      </c>
    </row>
    <row r="1336" spans="1:29" customFormat="1" hidden="1">
      <c r="A1336" t="s">
        <v>133</v>
      </c>
      <c r="B1336" t="s">
        <v>141</v>
      </c>
      <c r="C1336" t="s">
        <v>317</v>
      </c>
      <c r="D1336" t="s">
        <v>316</v>
      </c>
      <c r="I1336">
        <v>14.36</v>
      </c>
      <c r="N1336">
        <v>16.3</v>
      </c>
      <c r="P1336">
        <v>16.32</v>
      </c>
      <c r="Q1336">
        <v>16.25</v>
      </c>
      <c r="R1336">
        <v>16.62</v>
      </c>
      <c r="S1336">
        <v>16.62</v>
      </c>
      <c r="T1336">
        <v>16.62</v>
      </c>
      <c r="U1336">
        <v>16.62</v>
      </c>
      <c r="V1336">
        <v>16.62</v>
      </c>
      <c r="W1336">
        <v>9.86</v>
      </c>
      <c r="Y1336">
        <v>9.1199999999999992</v>
      </c>
      <c r="AB1336">
        <v>8.6199999999999992</v>
      </c>
      <c r="AC1336">
        <v>8.6999999999999993</v>
      </c>
    </row>
    <row r="1337" spans="1:29" customFormat="1" hidden="1">
      <c r="A1337" t="s">
        <v>133</v>
      </c>
      <c r="B1337" t="s">
        <v>141</v>
      </c>
      <c r="C1337" t="s">
        <v>315</v>
      </c>
      <c r="D1337" t="s">
        <v>314</v>
      </c>
      <c r="I1337">
        <v>1.046076</v>
      </c>
      <c r="N1337">
        <v>0.5450237</v>
      </c>
      <c r="P1337">
        <v>0</v>
      </c>
      <c r="Q1337">
        <v>0.21663199999999999</v>
      </c>
      <c r="R1337">
        <v>0</v>
      </c>
      <c r="S1337">
        <v>0</v>
      </c>
      <c r="T1337">
        <v>0</v>
      </c>
      <c r="U1337">
        <v>0</v>
      </c>
      <c r="V1337">
        <v>0</v>
      </c>
      <c r="W1337">
        <v>0.60995390000000005</v>
      </c>
      <c r="Y1337">
        <v>0.627996</v>
      </c>
      <c r="AB1337">
        <v>0.53677229999999998</v>
      </c>
      <c r="AC1337">
        <v>0.58038749999999995</v>
      </c>
    </row>
    <row r="1338" spans="1:29" customFormat="1" hidden="1">
      <c r="A1338" t="s">
        <v>133</v>
      </c>
      <c r="B1338" t="s">
        <v>141</v>
      </c>
      <c r="C1338" t="s">
        <v>313</v>
      </c>
      <c r="D1338" t="s">
        <v>312</v>
      </c>
      <c r="I1338">
        <v>12.68</v>
      </c>
      <c r="N1338">
        <v>14.56</v>
      </c>
      <c r="P1338">
        <v>16.48</v>
      </c>
      <c r="Q1338">
        <v>15.03</v>
      </c>
      <c r="R1338">
        <v>12.9</v>
      </c>
      <c r="S1338">
        <v>13.16</v>
      </c>
      <c r="T1338">
        <v>12.76</v>
      </c>
      <c r="U1338">
        <v>10.76</v>
      </c>
      <c r="V1338">
        <v>11.01</v>
      </c>
      <c r="W1338">
        <v>5.9</v>
      </c>
      <c r="Y1338">
        <v>5.58</v>
      </c>
      <c r="AB1338">
        <v>3.35</v>
      </c>
      <c r="AC1338">
        <v>3.14</v>
      </c>
    </row>
    <row r="1339" spans="1:29" customFormat="1" hidden="1">
      <c r="A1339" t="s">
        <v>133</v>
      </c>
      <c r="B1339" t="s">
        <v>141</v>
      </c>
      <c r="C1339" t="s">
        <v>311</v>
      </c>
      <c r="D1339" t="s">
        <v>310</v>
      </c>
      <c r="I1339">
        <v>12.68</v>
      </c>
      <c r="N1339">
        <v>14.56</v>
      </c>
      <c r="P1339">
        <v>16.48</v>
      </c>
      <c r="Q1339">
        <v>15.5</v>
      </c>
      <c r="R1339">
        <v>13.99</v>
      </c>
      <c r="S1339">
        <v>14.23</v>
      </c>
      <c r="T1339">
        <v>14.27</v>
      </c>
      <c r="U1339">
        <v>12.43</v>
      </c>
      <c r="V1339">
        <v>13.49</v>
      </c>
      <c r="W1339">
        <v>7.14</v>
      </c>
      <c r="Y1339">
        <v>7.11</v>
      </c>
      <c r="AB1339">
        <v>5.23</v>
      </c>
      <c r="AC1339">
        <v>5.14</v>
      </c>
    </row>
    <row r="1340" spans="1:29" customFormat="1" hidden="1">
      <c r="A1340" t="s">
        <v>133</v>
      </c>
      <c r="B1340" t="s">
        <v>141</v>
      </c>
      <c r="C1340" t="s">
        <v>309</v>
      </c>
      <c r="D1340" t="s">
        <v>308</v>
      </c>
      <c r="V1340">
        <v>100</v>
      </c>
      <c r="W1340">
        <v>100</v>
      </c>
      <c r="Y1340">
        <v>100</v>
      </c>
      <c r="AB1340">
        <v>100</v>
      </c>
      <c r="AC1340">
        <v>100</v>
      </c>
    </row>
    <row r="1341" spans="1:29" customFormat="1" hidden="1">
      <c r="A1341" t="s">
        <v>133</v>
      </c>
      <c r="B1341" t="s">
        <v>141</v>
      </c>
      <c r="C1341" t="s">
        <v>307</v>
      </c>
      <c r="D1341" t="s">
        <v>306</v>
      </c>
      <c r="V1341">
        <v>11.43</v>
      </c>
      <c r="W1341">
        <v>11.53</v>
      </c>
      <c r="Y1341">
        <v>11.53</v>
      </c>
      <c r="AB1341">
        <v>11.66</v>
      </c>
      <c r="AC1341">
        <v>11.66</v>
      </c>
    </row>
    <row r="1342" spans="1:29" customFormat="1" hidden="1">
      <c r="A1342" t="s">
        <v>133</v>
      </c>
      <c r="B1342" t="s">
        <v>141</v>
      </c>
      <c r="C1342" t="s">
        <v>305</v>
      </c>
      <c r="D1342" t="s">
        <v>304</v>
      </c>
      <c r="I1342">
        <v>31.12951</v>
      </c>
      <c r="N1342">
        <v>36.539160000000003</v>
      </c>
      <c r="P1342">
        <v>35.816740000000003</v>
      </c>
      <c r="Q1342">
        <v>33.749020000000002</v>
      </c>
      <c r="R1342">
        <v>37.035609999999998</v>
      </c>
      <c r="S1342">
        <v>33.903109999999998</v>
      </c>
      <c r="T1342">
        <v>33.411790000000003</v>
      </c>
      <c r="U1342">
        <v>31.03388</v>
      </c>
      <c r="V1342">
        <v>32.183120000000002</v>
      </c>
      <c r="W1342">
        <v>19.752320000000001</v>
      </c>
      <c r="Y1342">
        <v>23.637229999999999</v>
      </c>
      <c r="AB1342">
        <v>20.71274</v>
      </c>
      <c r="AC1342">
        <v>20.877330000000001</v>
      </c>
    </row>
    <row r="1343" spans="1:29" customFormat="1" hidden="1">
      <c r="A1343" t="s">
        <v>133</v>
      </c>
      <c r="B1343" t="s">
        <v>141</v>
      </c>
      <c r="C1343" t="s">
        <v>303</v>
      </c>
      <c r="D1343" t="s">
        <v>302</v>
      </c>
      <c r="I1343">
        <v>14.5</v>
      </c>
      <c r="N1343">
        <v>15.57</v>
      </c>
      <c r="P1343">
        <v>15.17</v>
      </c>
      <c r="Q1343">
        <v>14.21</v>
      </c>
      <c r="R1343">
        <v>13.7</v>
      </c>
      <c r="S1343">
        <v>13.89</v>
      </c>
      <c r="T1343">
        <v>13.04</v>
      </c>
      <c r="U1343">
        <v>11.9</v>
      </c>
      <c r="V1343">
        <v>11.68</v>
      </c>
      <c r="W1343">
        <v>8.02</v>
      </c>
      <c r="Y1343">
        <v>7.13</v>
      </c>
      <c r="AB1343">
        <v>6.7</v>
      </c>
      <c r="AC1343">
        <v>6.63</v>
      </c>
    </row>
    <row r="1344" spans="1:29" customFormat="1" hidden="1">
      <c r="A1344" t="s">
        <v>133</v>
      </c>
      <c r="B1344" t="s">
        <v>141</v>
      </c>
      <c r="C1344" t="s">
        <v>301</v>
      </c>
      <c r="D1344" t="s">
        <v>300</v>
      </c>
      <c r="I1344">
        <v>14.12</v>
      </c>
      <c r="N1344">
        <v>16.52</v>
      </c>
      <c r="P1344">
        <v>16.46</v>
      </c>
      <c r="Q1344">
        <v>16.399999999999999</v>
      </c>
      <c r="R1344">
        <v>16.809999999999999</v>
      </c>
      <c r="S1344">
        <v>16.82</v>
      </c>
      <c r="T1344">
        <v>16.809999999999999</v>
      </c>
      <c r="U1344">
        <v>16.809999999999999</v>
      </c>
      <c r="V1344">
        <v>16.809999999999999</v>
      </c>
      <c r="W1344">
        <v>10.79</v>
      </c>
      <c r="Y1344">
        <v>9.77</v>
      </c>
      <c r="AB1344">
        <v>9.44</v>
      </c>
      <c r="AC1344">
        <v>9.5399999999999991</v>
      </c>
    </row>
    <row r="1345" spans="1:29" customFormat="1" hidden="1">
      <c r="A1345" t="s">
        <v>133</v>
      </c>
      <c r="B1345" t="s">
        <v>141</v>
      </c>
      <c r="C1345" t="s">
        <v>299</v>
      </c>
      <c r="D1345" t="s">
        <v>298</v>
      </c>
      <c r="I1345">
        <v>1.015093</v>
      </c>
      <c r="N1345">
        <v>0.5274006</v>
      </c>
      <c r="P1345">
        <v>0</v>
      </c>
      <c r="Q1345">
        <v>0.19215689999999999</v>
      </c>
      <c r="R1345">
        <v>0</v>
      </c>
      <c r="S1345">
        <v>0.15790460000000001</v>
      </c>
      <c r="T1345">
        <v>0</v>
      </c>
      <c r="U1345">
        <v>0</v>
      </c>
      <c r="V1345">
        <v>0</v>
      </c>
      <c r="W1345">
        <v>0.70698640000000001</v>
      </c>
      <c r="Y1345">
        <v>0.54655810000000005</v>
      </c>
      <c r="AB1345">
        <v>0.50095080000000003</v>
      </c>
      <c r="AC1345">
        <v>0.50466820000000001</v>
      </c>
    </row>
    <row r="1346" spans="1:29" customFormat="1" hidden="1">
      <c r="A1346" t="s">
        <v>133</v>
      </c>
      <c r="B1346" t="s">
        <v>141</v>
      </c>
      <c r="C1346" t="s">
        <v>297</v>
      </c>
      <c r="D1346" t="s">
        <v>296</v>
      </c>
      <c r="I1346">
        <v>21.09</v>
      </c>
      <c r="N1346">
        <v>18.95</v>
      </c>
      <c r="P1346">
        <v>17.399999999999999</v>
      </c>
      <c r="Q1346">
        <v>15.87</v>
      </c>
      <c r="R1346">
        <v>13.74</v>
      </c>
      <c r="S1346">
        <v>13.55</v>
      </c>
      <c r="T1346">
        <v>13.2</v>
      </c>
      <c r="U1346">
        <v>10.210000000000001</v>
      </c>
      <c r="V1346">
        <v>10.57</v>
      </c>
      <c r="W1346">
        <v>5.18</v>
      </c>
      <c r="Y1346">
        <v>5.66</v>
      </c>
      <c r="AB1346">
        <v>3.54</v>
      </c>
      <c r="AC1346">
        <v>3.43</v>
      </c>
    </row>
    <row r="1347" spans="1:29" customFormat="1" hidden="1">
      <c r="A1347" t="s">
        <v>133</v>
      </c>
      <c r="B1347" t="s">
        <v>141</v>
      </c>
      <c r="C1347" t="s">
        <v>295</v>
      </c>
      <c r="D1347" t="s">
        <v>294</v>
      </c>
      <c r="I1347">
        <v>21.09</v>
      </c>
      <c r="N1347">
        <v>18.95</v>
      </c>
      <c r="P1347">
        <v>17.399999999999999</v>
      </c>
      <c r="Q1347">
        <v>16.309999999999999</v>
      </c>
      <c r="R1347">
        <v>14.73</v>
      </c>
      <c r="S1347">
        <v>14.53</v>
      </c>
      <c r="T1347">
        <v>14.7</v>
      </c>
      <c r="U1347">
        <v>11.71</v>
      </c>
      <c r="V1347">
        <v>12.73</v>
      </c>
      <c r="W1347">
        <v>6.27</v>
      </c>
      <c r="Y1347">
        <v>7.15</v>
      </c>
      <c r="AB1347">
        <v>5.37</v>
      </c>
      <c r="AC1347">
        <v>5.42</v>
      </c>
    </row>
    <row r="1348" spans="1:29" customFormat="1" hidden="1">
      <c r="A1348" t="s">
        <v>133</v>
      </c>
      <c r="B1348" t="s">
        <v>141</v>
      </c>
      <c r="C1348" t="s">
        <v>293</v>
      </c>
      <c r="D1348" t="s">
        <v>292</v>
      </c>
      <c r="V1348">
        <v>100</v>
      </c>
      <c r="W1348">
        <v>100</v>
      </c>
      <c r="Y1348">
        <v>100</v>
      </c>
      <c r="AB1348">
        <v>100</v>
      </c>
      <c r="AC1348">
        <v>100</v>
      </c>
    </row>
    <row r="1349" spans="1:29" customFormat="1" hidden="1">
      <c r="A1349" t="s">
        <v>133</v>
      </c>
      <c r="B1349" t="s">
        <v>141</v>
      </c>
      <c r="C1349" t="s">
        <v>291</v>
      </c>
      <c r="D1349" t="s">
        <v>290</v>
      </c>
      <c r="V1349">
        <v>13.65</v>
      </c>
      <c r="W1349">
        <v>14.03</v>
      </c>
      <c r="Y1349">
        <v>14.03</v>
      </c>
      <c r="AB1349">
        <v>14.47</v>
      </c>
      <c r="AC1349">
        <v>14.47</v>
      </c>
    </row>
    <row r="1350" spans="1:29" customFormat="1" hidden="1">
      <c r="A1350" t="s">
        <v>133</v>
      </c>
      <c r="B1350" t="s">
        <v>141</v>
      </c>
      <c r="C1350" t="s">
        <v>289</v>
      </c>
      <c r="D1350" t="s">
        <v>288</v>
      </c>
      <c r="I1350">
        <v>43.614199999999997</v>
      </c>
      <c r="N1350">
        <v>44.542000000000002</v>
      </c>
      <c r="P1350">
        <v>40.85651</v>
      </c>
      <c r="Q1350">
        <v>39.615049999999997</v>
      </c>
      <c r="R1350">
        <v>44.79269</v>
      </c>
      <c r="S1350">
        <v>38.549979999999998</v>
      </c>
      <c r="T1350">
        <v>40.020440000000001</v>
      </c>
      <c r="U1350">
        <v>33.580260000000003</v>
      </c>
      <c r="V1350">
        <v>34.942399999999999</v>
      </c>
      <c r="W1350">
        <v>31.016549999999999</v>
      </c>
      <c r="Y1350">
        <v>33.178109999999997</v>
      </c>
      <c r="AB1350">
        <v>28.244160000000001</v>
      </c>
      <c r="AC1350">
        <v>29.992349999999998</v>
      </c>
    </row>
    <row r="1351" spans="1:29" customFormat="1" hidden="1">
      <c r="A1351" t="s">
        <v>133</v>
      </c>
      <c r="B1351" t="s">
        <v>141</v>
      </c>
      <c r="C1351" t="s">
        <v>287</v>
      </c>
      <c r="D1351" t="s">
        <v>286</v>
      </c>
      <c r="I1351">
        <v>21.77</v>
      </c>
      <c r="N1351">
        <v>21.04</v>
      </c>
      <c r="P1351">
        <v>19.03</v>
      </c>
      <c r="Q1351">
        <v>18.05</v>
      </c>
      <c r="R1351">
        <v>17.72</v>
      </c>
      <c r="S1351">
        <v>18.05</v>
      </c>
      <c r="T1351">
        <v>17.91</v>
      </c>
      <c r="U1351">
        <v>15.24</v>
      </c>
      <c r="V1351">
        <v>14.45</v>
      </c>
      <c r="W1351">
        <v>10.72</v>
      </c>
      <c r="Y1351">
        <v>8.57</v>
      </c>
      <c r="AB1351">
        <v>8.07</v>
      </c>
      <c r="AC1351">
        <v>7.99</v>
      </c>
    </row>
    <row r="1352" spans="1:29" customFormat="1" hidden="1">
      <c r="A1352" t="s">
        <v>133</v>
      </c>
      <c r="B1352" t="s">
        <v>141</v>
      </c>
      <c r="C1352" t="s">
        <v>285</v>
      </c>
      <c r="D1352" t="s">
        <v>284</v>
      </c>
      <c r="I1352">
        <v>13.4</v>
      </c>
      <c r="N1352">
        <v>17.420000000000002</v>
      </c>
      <c r="P1352">
        <v>17.12</v>
      </c>
      <c r="Q1352">
        <v>17.079999999999998</v>
      </c>
      <c r="R1352">
        <v>17.760000000000002</v>
      </c>
      <c r="S1352">
        <v>17.82</v>
      </c>
      <c r="T1352">
        <v>17.760000000000002</v>
      </c>
      <c r="U1352">
        <v>17.760000000000002</v>
      </c>
      <c r="V1352">
        <v>17.760000000000002</v>
      </c>
      <c r="W1352">
        <v>14.02</v>
      </c>
      <c r="Y1352">
        <v>12.07</v>
      </c>
      <c r="AB1352">
        <v>11.94</v>
      </c>
      <c r="AC1352">
        <v>12.1</v>
      </c>
    </row>
    <row r="1353" spans="1:29" customFormat="1" hidden="1">
      <c r="A1353" t="s">
        <v>133</v>
      </c>
      <c r="B1353" t="s">
        <v>141</v>
      </c>
      <c r="C1353" t="s">
        <v>283</v>
      </c>
      <c r="D1353" t="s">
        <v>282</v>
      </c>
      <c r="I1353">
        <v>0.68892419999999999</v>
      </c>
      <c r="N1353">
        <v>0.38045069999999998</v>
      </c>
      <c r="P1353">
        <v>0</v>
      </c>
      <c r="Q1353">
        <v>0</v>
      </c>
      <c r="R1353">
        <v>0</v>
      </c>
      <c r="S1353">
        <v>1.3728009999999999</v>
      </c>
      <c r="T1353">
        <v>0</v>
      </c>
      <c r="U1353">
        <v>0</v>
      </c>
      <c r="V1353">
        <v>0</v>
      </c>
      <c r="W1353">
        <v>1.385059</v>
      </c>
      <c r="Y1353">
        <v>1.8143300000000001E-2</v>
      </c>
      <c r="AB1353">
        <v>0.25963449999999999</v>
      </c>
      <c r="AC1353">
        <v>0</v>
      </c>
    </row>
    <row r="1354" spans="1:29" customFormat="1" hidden="1">
      <c r="A1354" t="s">
        <v>133</v>
      </c>
      <c r="B1354" t="s">
        <v>141</v>
      </c>
      <c r="C1354" t="s">
        <v>281</v>
      </c>
      <c r="D1354" t="s">
        <v>280</v>
      </c>
      <c r="I1354">
        <v>48.01</v>
      </c>
      <c r="N1354">
        <v>35.68</v>
      </c>
      <c r="P1354">
        <v>20.5</v>
      </c>
      <c r="Q1354">
        <v>19.21</v>
      </c>
      <c r="R1354">
        <v>16.690000000000001</v>
      </c>
      <c r="S1354">
        <v>14.88</v>
      </c>
      <c r="T1354">
        <v>14.57</v>
      </c>
      <c r="U1354">
        <v>10.29</v>
      </c>
      <c r="V1354">
        <v>10.220000000000001</v>
      </c>
      <c r="W1354">
        <v>4.0599999999999996</v>
      </c>
      <c r="Y1354">
        <v>5.95</v>
      </c>
      <c r="AB1354">
        <v>4.07</v>
      </c>
      <c r="AC1354">
        <v>4.42</v>
      </c>
    </row>
    <row r="1355" spans="1:29" customFormat="1" hidden="1">
      <c r="A1355" t="s">
        <v>133</v>
      </c>
      <c r="B1355" t="s">
        <v>141</v>
      </c>
      <c r="C1355" t="s">
        <v>279</v>
      </c>
      <c r="D1355" t="s">
        <v>278</v>
      </c>
      <c r="I1355">
        <v>48.01</v>
      </c>
      <c r="N1355">
        <v>35.68</v>
      </c>
      <c r="P1355">
        <v>20.5</v>
      </c>
      <c r="Q1355">
        <v>19.53</v>
      </c>
      <c r="R1355">
        <v>17.350000000000001</v>
      </c>
      <c r="S1355">
        <v>15.59</v>
      </c>
      <c r="T1355">
        <v>16.03</v>
      </c>
      <c r="U1355">
        <v>11.61</v>
      </c>
      <c r="V1355">
        <v>11.76</v>
      </c>
      <c r="W1355">
        <v>4.9400000000000004</v>
      </c>
      <c r="Y1355">
        <v>7.38</v>
      </c>
      <c r="AB1355">
        <v>5.79</v>
      </c>
      <c r="AC1355">
        <v>6.36</v>
      </c>
    </row>
    <row r="1356" spans="1:29" customFormat="1" hidden="1">
      <c r="A1356" t="s">
        <v>133</v>
      </c>
      <c r="B1356" t="s">
        <v>141</v>
      </c>
      <c r="C1356" t="s">
        <v>277</v>
      </c>
      <c r="D1356" t="s">
        <v>276</v>
      </c>
      <c r="L1356">
        <v>2.403806059516314</v>
      </c>
      <c r="M1356">
        <v>2.4721111910602764</v>
      </c>
      <c r="N1356">
        <v>2.9253447021388528</v>
      </c>
      <c r="O1356">
        <v>2.9109988942253122</v>
      </c>
      <c r="P1356">
        <v>3.3619823286098089</v>
      </c>
      <c r="Q1356">
        <v>3.1205397711236187</v>
      </c>
      <c r="R1356">
        <v>3.2075088443040216</v>
      </c>
      <c r="S1356">
        <v>3.7884723953255302</v>
      </c>
      <c r="T1356">
        <v>3.7669088087180183</v>
      </c>
      <c r="U1356">
        <v>3.9875478636428694</v>
      </c>
      <c r="V1356">
        <v>3.1590512200966798</v>
      </c>
      <c r="W1356">
        <v>3.1746746853895038</v>
      </c>
      <c r="X1356">
        <v>2.9758699796095178</v>
      </c>
      <c r="Y1356">
        <v>3.5486057778843749</v>
      </c>
      <c r="Z1356">
        <v>3.9465241519805621</v>
      </c>
      <c r="AA1356">
        <v>3.3016419350423285</v>
      </c>
      <c r="AB1356">
        <v>3.2819777861127997</v>
      </c>
      <c r="AC1356">
        <v>3.5460464474852</v>
      </c>
    </row>
    <row r="1357" spans="1:29" customFormat="1" hidden="1">
      <c r="A1357" t="s">
        <v>133</v>
      </c>
      <c r="B1357" t="s">
        <v>141</v>
      </c>
      <c r="C1357" t="s">
        <v>275</v>
      </c>
      <c r="D1357" t="s">
        <v>274</v>
      </c>
      <c r="L1357">
        <v>4.9587227794119322</v>
      </c>
      <c r="M1357">
        <v>5.1159877578681723</v>
      </c>
      <c r="N1357">
        <v>5.8727514275497406</v>
      </c>
      <c r="O1357">
        <v>5.2069754023037635</v>
      </c>
      <c r="P1357">
        <v>6.2609788009513636</v>
      </c>
      <c r="Q1357">
        <v>6.166428006878764</v>
      </c>
      <c r="R1357">
        <v>6.2566024162005967</v>
      </c>
      <c r="S1357">
        <v>5.9752462387779692</v>
      </c>
      <c r="T1357">
        <v>6.4281094741804452</v>
      </c>
      <c r="U1357">
        <v>6.2561604989374073</v>
      </c>
      <c r="V1357">
        <v>6.3857825835648256</v>
      </c>
      <c r="W1357">
        <v>6.9723856795194301</v>
      </c>
      <c r="X1357">
        <v>7.8970680128389219</v>
      </c>
      <c r="Y1357">
        <v>8.6765980494420845</v>
      </c>
      <c r="Z1357">
        <v>8.6355646771492527</v>
      </c>
      <c r="AA1357">
        <v>8.3274861031243255</v>
      </c>
      <c r="AB1357">
        <v>8.2602384779068085</v>
      </c>
      <c r="AC1357">
        <v>8.566944466691611</v>
      </c>
    </row>
    <row r="1358" spans="1:29" customFormat="1" hidden="1">
      <c r="A1358" t="s">
        <v>133</v>
      </c>
      <c r="B1358" t="s">
        <v>141</v>
      </c>
      <c r="C1358" t="s">
        <v>273</v>
      </c>
      <c r="D1358" t="s">
        <v>272</v>
      </c>
      <c r="L1358">
        <v>10.326350659940132</v>
      </c>
      <c r="M1358">
        <v>7.7318903212451664</v>
      </c>
      <c r="N1358">
        <v>9.4721357840443741</v>
      </c>
      <c r="O1358">
        <v>13.626852678077265</v>
      </c>
      <c r="P1358">
        <v>12.286345884831761</v>
      </c>
      <c r="Q1358">
        <v>11.030448624315554</v>
      </c>
      <c r="R1358">
        <v>10.862317898221763</v>
      </c>
      <c r="S1358">
        <v>12.719974394816841</v>
      </c>
      <c r="T1358">
        <v>14.965896491755048</v>
      </c>
      <c r="U1358">
        <v>15.608691180780529</v>
      </c>
      <c r="V1358">
        <v>14.250097736020845</v>
      </c>
      <c r="W1358">
        <v>15.819352769926139</v>
      </c>
      <c r="X1358">
        <v>10.799473525988773</v>
      </c>
      <c r="Y1358">
        <v>9.7214422599416253</v>
      </c>
      <c r="Z1358">
        <v>11.982942808447158</v>
      </c>
      <c r="AA1358">
        <v>10.088523938808644</v>
      </c>
      <c r="AB1358">
        <v>7.6743199980649752</v>
      </c>
      <c r="AC1358">
        <v>7.0163920647523526</v>
      </c>
    </row>
    <row r="1359" spans="1:29" customFormat="1" hidden="1">
      <c r="A1359" t="s">
        <v>133</v>
      </c>
      <c r="B1359" t="s">
        <v>141</v>
      </c>
      <c r="C1359" t="s">
        <v>271</v>
      </c>
      <c r="D1359" t="s">
        <v>270</v>
      </c>
      <c r="O1359">
        <v>4.3974084272000002</v>
      </c>
      <c r="P1359">
        <v>4.0832350085</v>
      </c>
      <c r="Q1359">
        <v>3.9653590546999999</v>
      </c>
      <c r="R1359">
        <v>4.6145209414000004</v>
      </c>
      <c r="S1359">
        <v>5.5558813404</v>
      </c>
      <c r="T1359">
        <v>6.1165273775999998</v>
      </c>
      <c r="U1359">
        <v>6.5014567867000004</v>
      </c>
      <c r="V1359">
        <v>7.0148642327999999</v>
      </c>
      <c r="W1359">
        <v>6.3823777167999998</v>
      </c>
      <c r="X1359">
        <v>8.6160680846000002</v>
      </c>
      <c r="Y1359">
        <v>8.4037252941999991</v>
      </c>
      <c r="Z1359">
        <v>10.1745225022</v>
      </c>
      <c r="AA1359">
        <v>16.184934484799999</v>
      </c>
      <c r="AB1359">
        <v>19.929475941300002</v>
      </c>
      <c r="AC1359">
        <v>19.140807585200001</v>
      </c>
    </row>
    <row r="1360" spans="1:29" customFormat="1" hidden="1">
      <c r="A1360" t="s">
        <v>133</v>
      </c>
      <c r="B1360" t="s">
        <v>141</v>
      </c>
      <c r="C1360" t="s">
        <v>269</v>
      </c>
      <c r="D1360" t="s">
        <v>268</v>
      </c>
    </row>
    <row r="1361" spans="1:29" customFormat="1" hidden="1">
      <c r="A1361" t="s">
        <v>133</v>
      </c>
      <c r="B1361" t="s">
        <v>141</v>
      </c>
      <c r="C1361" t="s">
        <v>267</v>
      </c>
      <c r="D1361" t="s">
        <v>266</v>
      </c>
      <c r="L1361">
        <v>76.031972434161602</v>
      </c>
      <c r="M1361">
        <v>75.116432448338273</v>
      </c>
      <c r="N1361">
        <v>78.570519267045853</v>
      </c>
      <c r="O1361">
        <v>72.720758555549352</v>
      </c>
      <c r="P1361">
        <v>74.243796381883556</v>
      </c>
      <c r="Q1361">
        <v>75.746035098365041</v>
      </c>
      <c r="R1361">
        <v>76.666901377323455</v>
      </c>
      <c r="S1361">
        <v>73.890184468764716</v>
      </c>
      <c r="T1361">
        <v>71.39391195419816</v>
      </c>
      <c r="U1361">
        <v>69.347541080911071</v>
      </c>
      <c r="V1361">
        <v>71.502215591699027</v>
      </c>
      <c r="W1361">
        <v>69.505097453770261</v>
      </c>
      <c r="X1361">
        <v>73.972164977742608</v>
      </c>
      <c r="Y1361">
        <v>72.850827048384261</v>
      </c>
      <c r="Z1361">
        <v>70.738146090566417</v>
      </c>
      <c r="AA1361">
        <v>73.72267299743578</v>
      </c>
      <c r="AB1361">
        <v>76.501029111228021</v>
      </c>
      <c r="AC1361">
        <v>76.603671572321005</v>
      </c>
    </row>
    <row r="1362" spans="1:29" customFormat="1" hidden="1">
      <c r="A1362" t="s">
        <v>133</v>
      </c>
      <c r="B1362" t="s">
        <v>141</v>
      </c>
      <c r="C1362" t="s">
        <v>265</v>
      </c>
      <c r="D1362" t="s">
        <v>264</v>
      </c>
      <c r="L1362">
        <v>1.9804523720116711</v>
      </c>
      <c r="M1362">
        <v>1.7222550857945687</v>
      </c>
      <c r="N1362">
        <v>2.3799364656487105</v>
      </c>
      <c r="O1362">
        <v>2.2834164125321474</v>
      </c>
      <c r="P1362">
        <v>2.659401239820161</v>
      </c>
      <c r="Q1362">
        <v>2.7960670515759687</v>
      </c>
      <c r="R1362">
        <v>2.5724763789490579</v>
      </c>
      <c r="S1362">
        <v>3.1644010971563858</v>
      </c>
      <c r="T1362">
        <v>3.0478605213006844</v>
      </c>
      <c r="U1362">
        <v>4.3600791379275554</v>
      </c>
      <c r="V1362">
        <v>4.3229988045448762</v>
      </c>
      <c r="W1362">
        <v>4.019092264368072</v>
      </c>
      <c r="X1362">
        <v>3.9792567365895404</v>
      </c>
      <c r="Y1362">
        <v>4.8538739114859464</v>
      </c>
      <c r="Z1362">
        <v>4.3626202279495487</v>
      </c>
      <c r="AA1362">
        <v>4.2477703657179813</v>
      </c>
      <c r="AB1362">
        <v>3.7831049683734195</v>
      </c>
      <c r="AC1362">
        <v>3.762710368319059</v>
      </c>
    </row>
    <row r="1363" spans="1:29" customFormat="1" hidden="1">
      <c r="A1363" t="s">
        <v>133</v>
      </c>
      <c r="B1363" t="s">
        <v>141</v>
      </c>
      <c r="C1363" t="s">
        <v>263</v>
      </c>
      <c r="D1363" t="s">
        <v>262</v>
      </c>
      <c r="E1363">
        <v>0</v>
      </c>
      <c r="F1363">
        <v>9.968359018807374E-2</v>
      </c>
      <c r="G1363">
        <v>1.6516640515319185E-4</v>
      </c>
      <c r="H1363">
        <v>4.4368500658137008E-2</v>
      </c>
      <c r="I1363">
        <v>3.5205429085692179E-2</v>
      </c>
      <c r="J1363">
        <v>0.28314828059232511</v>
      </c>
      <c r="K1363">
        <v>0.58810284263147028</v>
      </c>
      <c r="L1363">
        <v>1.0003692595819074</v>
      </c>
      <c r="M1363">
        <v>0.61485581627129582</v>
      </c>
      <c r="N1363">
        <v>0.74728629989594697</v>
      </c>
      <c r="O1363">
        <v>0.98003214012727125</v>
      </c>
      <c r="P1363">
        <v>0.84782340609199647</v>
      </c>
      <c r="Q1363">
        <v>1.2949720444048294</v>
      </c>
      <c r="R1363">
        <v>1.2802529025993568</v>
      </c>
      <c r="S1363">
        <v>1.3237906959285304</v>
      </c>
      <c r="T1363">
        <v>1.5954364804099987</v>
      </c>
      <c r="U1363">
        <v>0.80684144518623957</v>
      </c>
      <c r="V1363">
        <v>0.56528590115144339</v>
      </c>
      <c r="W1363">
        <v>0.68228729164033908</v>
      </c>
      <c r="X1363">
        <v>0.90609131250285924</v>
      </c>
      <c r="Y1363">
        <v>1.5426634706686753</v>
      </c>
      <c r="Z1363">
        <v>2.0655112270896909</v>
      </c>
      <c r="AA1363">
        <v>1.910187366535292</v>
      </c>
      <c r="AB1363">
        <v>1.7598485318284705</v>
      </c>
      <c r="AC1363">
        <v>1.6746687389144841</v>
      </c>
    </row>
    <row r="1364" spans="1:29" customFormat="1" hidden="1">
      <c r="A1364" t="s">
        <v>133</v>
      </c>
      <c r="B1364" t="s">
        <v>141</v>
      </c>
      <c r="C1364" t="s">
        <v>261</v>
      </c>
      <c r="D1364" t="s">
        <v>260</v>
      </c>
      <c r="E1364">
        <v>2752405000</v>
      </c>
      <c r="F1364">
        <v>2338100000</v>
      </c>
      <c r="G1364">
        <v>2540750000</v>
      </c>
      <c r="H1364">
        <v>3532000000</v>
      </c>
      <c r="I1364">
        <v>5825800000</v>
      </c>
      <c r="J1364">
        <v>8155400000</v>
      </c>
      <c r="K1364">
        <v>11144000000</v>
      </c>
      <c r="L1364">
        <v>11592000000</v>
      </c>
      <c r="M1364">
        <v>11500000000</v>
      </c>
      <c r="N1364">
        <v>11742000000</v>
      </c>
      <c r="O1364">
        <v>15638000000</v>
      </c>
      <c r="P1364">
        <v>16218000000</v>
      </c>
      <c r="Q1364">
        <v>19746000000</v>
      </c>
      <c r="R1364">
        <v>25255800000</v>
      </c>
      <c r="S1364">
        <v>31968800000</v>
      </c>
      <c r="T1364">
        <v>36761000000</v>
      </c>
      <c r="U1364">
        <v>45014514773</v>
      </c>
      <c r="V1364">
        <v>62682228000</v>
      </c>
      <c r="W1364">
        <v>80713548000</v>
      </c>
      <c r="X1364">
        <v>69948810000</v>
      </c>
      <c r="Y1364">
        <v>84838553000</v>
      </c>
      <c r="Z1364">
        <v>106749854000</v>
      </c>
      <c r="AA1364">
        <v>113780431000</v>
      </c>
      <c r="AB1364">
        <v>132032557000</v>
      </c>
      <c r="AC1364">
        <v>149261234000</v>
      </c>
    </row>
    <row r="1365" spans="1:29" customFormat="1" hidden="1">
      <c r="A1365" t="s">
        <v>133</v>
      </c>
      <c r="B1365" t="s">
        <v>141</v>
      </c>
      <c r="C1365" t="s">
        <v>259</v>
      </c>
      <c r="D1365" t="s">
        <v>258</v>
      </c>
      <c r="E1365">
        <v>46.64430061521302</v>
      </c>
      <c r="F1365">
        <v>65.64436278221531</v>
      </c>
      <c r="G1365">
        <v>63.694243950780418</v>
      </c>
      <c r="H1365">
        <v>78.114071134862655</v>
      </c>
      <c r="I1365">
        <v>73.273346211665825</v>
      </c>
      <c r="J1365">
        <v>73.744556152179129</v>
      </c>
      <c r="K1365">
        <v>80.381989043619313</v>
      </c>
      <c r="L1365">
        <v>80.888050347301899</v>
      </c>
      <c r="M1365">
        <v>80.976764765018956</v>
      </c>
      <c r="N1365">
        <v>79.312415187556965</v>
      </c>
      <c r="O1365">
        <v>76.123983533940532</v>
      </c>
      <c r="P1365">
        <v>75.459174990751023</v>
      </c>
      <c r="Q1365">
        <v>72.958532533830322</v>
      </c>
      <c r="R1365">
        <v>70.583343236753279</v>
      </c>
      <c r="S1365">
        <v>68.249355621731183</v>
      </c>
      <c r="T1365">
        <v>66.74174603045067</v>
      </c>
      <c r="U1365">
        <v>65.15278084074572</v>
      </c>
      <c r="V1365">
        <v>62.104335717369793</v>
      </c>
      <c r="W1365">
        <v>61.776920427485763</v>
      </c>
      <c r="X1365">
        <v>56.506902191317074</v>
      </c>
      <c r="Y1365">
        <v>57.071585914751189</v>
      </c>
      <c r="Z1365">
        <v>58.293324295577484</v>
      </c>
      <c r="AA1365">
        <v>58.283862740953062</v>
      </c>
      <c r="AB1365">
        <v>55.481318408731518</v>
      </c>
      <c r="AC1365">
        <v>54.070063999744043</v>
      </c>
    </row>
    <row r="1366" spans="1:29" customFormat="1" hidden="1">
      <c r="A1366" t="s">
        <v>133</v>
      </c>
      <c r="B1366" t="s">
        <v>141</v>
      </c>
      <c r="C1366" t="s">
        <v>257</v>
      </c>
      <c r="D1366" t="s">
        <v>256</v>
      </c>
      <c r="E1366">
        <v>0.81601489037174901</v>
      </c>
      <c r="F1366">
        <v>1.3840109937910212</v>
      </c>
      <c r="G1366">
        <v>0.62726897349079203</v>
      </c>
      <c r="H1366">
        <v>1.2589084227520448</v>
      </c>
      <c r="I1366">
        <v>1.1999198050879141</v>
      </c>
      <c r="J1366">
        <v>1.3370671690842801</v>
      </c>
      <c r="K1366">
        <v>1.4490474066700099</v>
      </c>
      <c r="L1366">
        <v>1.8524283764830909</v>
      </c>
      <c r="M1366">
        <v>1.812135415939053</v>
      </c>
      <c r="N1366">
        <v>2.603694096602597</v>
      </c>
      <c r="O1366">
        <v>2.8839778242331033</v>
      </c>
      <c r="P1366">
        <v>2.9171291157972625</v>
      </c>
      <c r="Q1366">
        <v>3.8671906652621346</v>
      </c>
      <c r="R1366">
        <v>3.9527907335975812</v>
      </c>
      <c r="S1366">
        <v>3.8759665674032182</v>
      </c>
      <c r="T1366">
        <v>3.5145847104684025</v>
      </c>
      <c r="U1366">
        <v>3.5826700615489484</v>
      </c>
      <c r="V1366">
        <v>3.6821652935487621</v>
      </c>
      <c r="W1366">
        <v>4.8036395263263536</v>
      </c>
      <c r="X1366">
        <v>4.4831362367903385</v>
      </c>
      <c r="Y1366">
        <v>4.164807472366638</v>
      </c>
      <c r="Z1366">
        <v>4.4621591178313365</v>
      </c>
      <c r="AA1366">
        <v>3.8776107560014332</v>
      </c>
      <c r="AB1366">
        <v>4.2160258596632669</v>
      </c>
      <c r="AC1366">
        <v>4.4785171758463731</v>
      </c>
    </row>
    <row r="1367" spans="1:29" customFormat="1" hidden="1">
      <c r="A1367" t="s">
        <v>133</v>
      </c>
      <c r="B1367" t="s">
        <v>141</v>
      </c>
      <c r="C1367" t="s">
        <v>255</v>
      </c>
      <c r="D1367" t="s">
        <v>254</v>
      </c>
      <c r="E1367">
        <v>1.6962779348405497</v>
      </c>
      <c r="F1367">
        <v>4.3656176596629042</v>
      </c>
      <c r="G1367">
        <v>5.4750350978610953</v>
      </c>
      <c r="H1367">
        <v>8.9266059371221136</v>
      </c>
      <c r="I1367">
        <v>12.047809350328521</v>
      </c>
      <c r="J1367">
        <v>15.572593131940375</v>
      </c>
      <c r="K1367">
        <v>11.475471139345025</v>
      </c>
      <c r="L1367">
        <v>12.848069260802946</v>
      </c>
      <c r="M1367">
        <v>17.136262107413692</v>
      </c>
      <c r="N1367">
        <v>17.761051997064236</v>
      </c>
      <c r="O1367">
        <v>20.196241774388788</v>
      </c>
      <c r="P1367">
        <v>20.348378345048712</v>
      </c>
      <c r="Q1367">
        <v>22.255084677092619</v>
      </c>
      <c r="R1367">
        <v>24.610364094582899</v>
      </c>
      <c r="S1367">
        <v>27.354483121043017</v>
      </c>
      <c r="T1367">
        <v>29.225730459643483</v>
      </c>
      <c r="U1367">
        <v>30.437659135106959</v>
      </c>
      <c r="V1367">
        <v>33.46530772870738</v>
      </c>
      <c r="W1367">
        <v>32.413168504022856</v>
      </c>
      <c r="X1367">
        <v>37.175762843679948</v>
      </c>
      <c r="Y1367">
        <v>38.763606612882171</v>
      </c>
      <c r="Z1367">
        <v>37.244516586591182</v>
      </c>
      <c r="AA1367">
        <v>37.838774549444643</v>
      </c>
      <c r="AB1367">
        <v>40.302993705621532</v>
      </c>
      <c r="AC1367">
        <v>41.4511389705862</v>
      </c>
    </row>
    <row r="1368" spans="1:29" customFormat="1" hidden="1">
      <c r="A1368" t="s">
        <v>133</v>
      </c>
      <c r="B1368" t="s">
        <v>141</v>
      </c>
      <c r="C1368" t="s">
        <v>253</v>
      </c>
      <c r="D1368" t="s">
        <v>252</v>
      </c>
      <c r="J1368">
        <v>0.22188143879094355</v>
      </c>
      <c r="K1368">
        <v>0.28103849283615467</v>
      </c>
      <c r="L1368">
        <v>0.69106699177229025</v>
      </c>
      <c r="M1368">
        <v>0.39325166143433404</v>
      </c>
      <c r="N1368">
        <v>0.65219246392847063</v>
      </c>
      <c r="O1368">
        <v>0.8336057723300212</v>
      </c>
      <c r="P1368">
        <v>0.7935627081021086</v>
      </c>
      <c r="Q1368">
        <v>1.4144923425978446</v>
      </c>
      <c r="R1368">
        <v>1.1416973936600323</v>
      </c>
      <c r="S1368">
        <v>0.9543680088085883</v>
      </c>
      <c r="T1368">
        <v>0.76602713194110073</v>
      </c>
      <c r="U1368">
        <v>0.41834572999993314</v>
      </c>
      <c r="V1368">
        <v>0.27483601451134154</v>
      </c>
      <c r="W1368">
        <v>0.65949069428028417</v>
      </c>
      <c r="X1368">
        <v>0.84819182030285001</v>
      </c>
      <c r="Y1368">
        <v>0.53177977995925585</v>
      </c>
      <c r="Z1368">
        <v>0.44808272378875386</v>
      </c>
      <c r="AA1368">
        <v>0.36454660068075956</v>
      </c>
      <c r="AB1368">
        <v>0.35664165452234042</v>
      </c>
      <c r="AC1368">
        <v>0.41573771064901288</v>
      </c>
    </row>
    <row r="1369" spans="1:29" customFormat="1" hidden="1">
      <c r="A1369" t="s">
        <v>133</v>
      </c>
      <c r="B1369" t="s">
        <v>141</v>
      </c>
      <c r="C1369" t="s">
        <v>251</v>
      </c>
      <c r="D1369" t="s">
        <v>250</v>
      </c>
      <c r="E1369">
        <v>0.2430944669531914</v>
      </c>
      <c r="F1369">
        <v>0.15731882960590546</v>
      </c>
      <c r="G1369">
        <v>0.29009827401106614</v>
      </c>
      <c r="H1369">
        <v>0.18308059088343265</v>
      </c>
      <c r="I1369">
        <v>3.124031249924903E-2</v>
      </c>
      <c r="J1369">
        <v>0.13951037731808438</v>
      </c>
      <c r="K1369">
        <v>0.18938529619720315</v>
      </c>
      <c r="L1369">
        <v>5.1763709235657922E-2</v>
      </c>
      <c r="M1369">
        <v>0.13578482248059781</v>
      </c>
      <c r="N1369">
        <v>0.19458212109841472</v>
      </c>
      <c r="O1369">
        <v>0.21942850740266634</v>
      </c>
      <c r="P1369">
        <v>0.21272660007399186</v>
      </c>
      <c r="Q1369">
        <v>0.22840531561461797</v>
      </c>
      <c r="R1369">
        <v>0.23910722114100541</v>
      </c>
      <c r="S1369">
        <v>0.31030254498135679</v>
      </c>
      <c r="T1369">
        <v>0.31446284251559392</v>
      </c>
      <c r="U1369">
        <v>0.57583797233750122</v>
      </c>
      <c r="V1369">
        <v>0.77400194695425928</v>
      </c>
      <c r="W1369">
        <v>0.70942019828083924</v>
      </c>
      <c r="X1369">
        <v>0.87807081751223748</v>
      </c>
      <c r="Y1369">
        <v>0.84169906967924324</v>
      </c>
      <c r="Z1369">
        <v>1.0711826612873903</v>
      </c>
      <c r="AA1369">
        <v>1.0997413964528844</v>
      </c>
      <c r="AB1369">
        <v>1.1261239961551579</v>
      </c>
      <c r="AC1369">
        <v>1.5462648308568188</v>
      </c>
    </row>
    <row r="1370" spans="1:29" customFormat="1" hidden="1">
      <c r="A1370" t="s">
        <v>133</v>
      </c>
      <c r="B1370" t="s">
        <v>141</v>
      </c>
      <c r="C1370" t="s">
        <v>249</v>
      </c>
      <c r="D1370" t="s">
        <v>248</v>
      </c>
      <c r="E1370">
        <v>7.0370376886146009E-5</v>
      </c>
      <c r="F1370">
        <v>8.9614540674126886E-2</v>
      </c>
      <c r="G1370">
        <v>0</v>
      </c>
      <c r="H1370">
        <v>3.0581390459370712E-2</v>
      </c>
      <c r="I1370">
        <v>1.3560355425498206E-3</v>
      </c>
      <c r="J1370">
        <v>3.2122919397912404E-2</v>
      </c>
      <c r="K1370">
        <v>7.3097478398405816E-2</v>
      </c>
      <c r="L1370">
        <v>5.936784612191124E-2</v>
      </c>
      <c r="M1370">
        <v>4.9152036736969669E-2</v>
      </c>
      <c r="N1370">
        <v>0.15622437103594711</v>
      </c>
      <c r="O1370">
        <v>0.26042865781968993</v>
      </c>
      <c r="P1370">
        <v>0.13873473917869034</v>
      </c>
      <c r="Q1370">
        <v>0.1524390243902439</v>
      </c>
      <c r="R1370">
        <v>0.19793644134189189</v>
      </c>
      <c r="S1370">
        <v>0.16766347188508796</v>
      </c>
      <c r="T1370">
        <v>0.14226995383707233</v>
      </c>
      <c r="U1370">
        <v>0.20828181978164939</v>
      </c>
      <c r="V1370">
        <v>8.3167767869519016E-2</v>
      </c>
      <c r="W1370">
        <v>0.21854998773443945</v>
      </c>
      <c r="X1370">
        <v>0.12094560592890799</v>
      </c>
      <c r="Y1370">
        <v>0.12672008891715544</v>
      </c>
      <c r="Z1370">
        <v>8.9723711823168226E-2</v>
      </c>
      <c r="AA1370">
        <v>0</v>
      </c>
      <c r="AB1370">
        <v>0</v>
      </c>
      <c r="AC1370">
        <v>0</v>
      </c>
    </row>
    <row r="1371" spans="1:29" customFormat="1" hidden="1">
      <c r="A1371" t="s">
        <v>133</v>
      </c>
      <c r="B1371" t="s">
        <v>141</v>
      </c>
      <c r="C1371" t="s">
        <v>247</v>
      </c>
      <c r="D1371" t="s">
        <v>246</v>
      </c>
      <c r="E1371">
        <v>0.1522463103931769</v>
      </c>
      <c r="F1371">
        <v>0.96501770541666532</v>
      </c>
      <c r="G1371">
        <v>0.29789412833429679</v>
      </c>
      <c r="H1371">
        <v>0.21521653535782137</v>
      </c>
      <c r="I1371">
        <v>0.61356317048662457</v>
      </c>
      <c r="J1371">
        <v>0.91202770634698638</v>
      </c>
      <c r="K1371">
        <v>0.8408115211338022</v>
      </c>
      <c r="L1371">
        <v>0.87666519440022261</v>
      </c>
      <c r="M1371">
        <v>1.1001868643900701</v>
      </c>
      <c r="N1371">
        <v>1.3205064244973168</v>
      </c>
      <c r="O1371">
        <v>1.3385068603464911</v>
      </c>
      <c r="P1371">
        <v>1.6124059686767789</v>
      </c>
      <c r="Q1371">
        <v>1.8616805769386597</v>
      </c>
      <c r="R1371">
        <v>1.9627377523462002</v>
      </c>
      <c r="S1371">
        <v>2.0391756963038961</v>
      </c>
      <c r="T1371">
        <v>1.8408045461098823</v>
      </c>
      <c r="U1371">
        <v>2.1344988204788926</v>
      </c>
      <c r="V1371">
        <v>2.3062326435082143</v>
      </c>
      <c r="W1371">
        <v>2.711308351236096</v>
      </c>
      <c r="X1371">
        <v>2.4543666224438447</v>
      </c>
      <c r="Y1371">
        <v>2.2451666485319564</v>
      </c>
      <c r="Z1371">
        <v>2.3944184330414435</v>
      </c>
      <c r="AA1371">
        <v>2.1290484924758148</v>
      </c>
      <c r="AB1371">
        <v>2.3459869461412048</v>
      </c>
      <c r="AC1371">
        <v>2.2670202399037063</v>
      </c>
    </row>
    <row r="1372" spans="1:29" customFormat="1" hidden="1">
      <c r="A1372" t="s">
        <v>133</v>
      </c>
      <c r="B1372" t="s">
        <v>141</v>
      </c>
      <c r="C1372" t="s">
        <v>245</v>
      </c>
      <c r="D1372" t="s">
        <v>244</v>
      </c>
      <c r="E1372">
        <v>8.4901859713135158E-2</v>
      </c>
      <c r="F1372">
        <v>0</v>
      </c>
      <c r="G1372">
        <v>9.183252126517466E-3</v>
      </c>
      <c r="H1372">
        <v>2.5484492049475594E-4</v>
      </c>
      <c r="I1372">
        <v>4.1899781764102681E-2</v>
      </c>
      <c r="J1372">
        <v>3.1524727230353516E-2</v>
      </c>
      <c r="K1372">
        <v>6.4714618104443886E-2</v>
      </c>
      <c r="L1372">
        <v>0.17356463495300886</v>
      </c>
      <c r="M1372">
        <v>0.13376003089708169</v>
      </c>
      <c r="N1372">
        <v>0.28018871604244766</v>
      </c>
      <c r="O1372">
        <v>0.23200802633423484</v>
      </c>
      <c r="P1372">
        <v>0.15969909976569244</v>
      </c>
      <c r="Q1372">
        <v>0.21017340572076817</v>
      </c>
      <c r="R1372">
        <v>0.41131192510845138</v>
      </c>
      <c r="S1372">
        <v>0.40445684542428872</v>
      </c>
      <c r="T1372">
        <v>0.45102023606475322</v>
      </c>
      <c r="U1372">
        <v>0.24570571895097246</v>
      </c>
      <c r="V1372">
        <v>0.24392692070542837</v>
      </c>
      <c r="W1372">
        <v>0.50487029479469436</v>
      </c>
      <c r="X1372">
        <v>0.18156137060249783</v>
      </c>
      <c r="Y1372">
        <v>0.41944188527902648</v>
      </c>
      <c r="Z1372">
        <v>0.45875158789058085</v>
      </c>
      <c r="AA1372">
        <v>0.28427426639197423</v>
      </c>
      <c r="AB1372">
        <v>0.38727326284456298</v>
      </c>
      <c r="AC1372">
        <v>0.24949439443683502</v>
      </c>
    </row>
    <row r="1373" spans="1:29" customFormat="1" hidden="1">
      <c r="A1373" t="s">
        <v>133</v>
      </c>
      <c r="B1373" t="s">
        <v>141</v>
      </c>
      <c r="C1373" t="s">
        <v>243</v>
      </c>
      <c r="D1373" t="s">
        <v>242</v>
      </c>
      <c r="E1373">
        <v>50.843406559574674</v>
      </c>
      <c r="F1373">
        <v>28.606008564330754</v>
      </c>
      <c r="G1373">
        <v>30.203451977867701</v>
      </c>
      <c r="H1373">
        <v>11.700414505263184</v>
      </c>
      <c r="I1373">
        <v>13.478924632917746</v>
      </c>
      <c r="J1373">
        <v>9.3457835467962145</v>
      </c>
      <c r="K1373">
        <v>6.6934924103656464</v>
      </c>
      <c r="L1373">
        <v>4.4114520154120607</v>
      </c>
      <c r="M1373">
        <v>7.4837711628298498E-2</v>
      </c>
      <c r="N1373">
        <v>0.32283871877620385</v>
      </c>
      <c r="O1373">
        <v>0.79579686743757938</v>
      </c>
      <c r="P1373">
        <v>1.275317548403009</v>
      </c>
      <c r="Q1373">
        <v>0.91919212381492577</v>
      </c>
      <c r="R1373">
        <v>0.85350193506623784</v>
      </c>
      <c r="S1373">
        <v>0.52019468982257711</v>
      </c>
      <c r="T1373">
        <v>0.5179387994374488</v>
      </c>
      <c r="U1373">
        <v>0.82688996259837699</v>
      </c>
      <c r="V1373">
        <v>0.7481912603740638</v>
      </c>
      <c r="W1373">
        <v>1.0062715421650326</v>
      </c>
      <c r="X1373">
        <v>1.8341987282126353</v>
      </c>
      <c r="Y1373">
        <v>0</v>
      </c>
      <c r="Z1373">
        <v>0</v>
      </c>
      <c r="AA1373">
        <v>-2.4804639914009319E-4</v>
      </c>
      <c r="AB1373">
        <v>-3.379740163095718E-4</v>
      </c>
      <c r="AC1373">
        <v>2.7985382338159581E-4</v>
      </c>
    </row>
    <row r="1374" spans="1:29" customFormat="1" hidden="1">
      <c r="A1374" t="s">
        <v>133</v>
      </c>
      <c r="B1374" t="s">
        <v>141</v>
      </c>
      <c r="C1374" t="s">
        <v>241</v>
      </c>
      <c r="D1374" t="s">
        <v>240</v>
      </c>
      <c r="E1374">
        <v>2842105000</v>
      </c>
      <c r="F1374">
        <v>2482856000</v>
      </c>
      <c r="G1374">
        <v>3027250000</v>
      </c>
      <c r="H1374">
        <v>3923955000</v>
      </c>
      <c r="I1374">
        <v>5825806000</v>
      </c>
      <c r="J1374">
        <v>8358518000</v>
      </c>
      <c r="K1374">
        <v>11284931000</v>
      </c>
      <c r="L1374">
        <v>11875115000</v>
      </c>
      <c r="M1374">
        <v>11309806000</v>
      </c>
      <c r="N1374">
        <v>11742086000</v>
      </c>
      <c r="O1374">
        <v>15636528000</v>
      </c>
      <c r="P1374">
        <v>16218000000</v>
      </c>
      <c r="Q1374">
        <v>19745600000</v>
      </c>
      <c r="R1374">
        <v>25260634000</v>
      </c>
      <c r="S1374">
        <v>31968800000</v>
      </c>
      <c r="T1374">
        <v>36761100000</v>
      </c>
      <c r="U1374">
        <v>44891100000</v>
      </c>
      <c r="V1374">
        <v>62764700000</v>
      </c>
      <c r="W1374">
        <v>80713800000</v>
      </c>
      <c r="X1374">
        <v>69948800000</v>
      </c>
      <c r="Y1374">
        <v>83364782887</v>
      </c>
      <c r="Z1374">
        <v>104509720000</v>
      </c>
      <c r="AA1374">
        <v>111640000000</v>
      </c>
      <c r="AB1374">
        <v>129004000000</v>
      </c>
      <c r="AC1374">
        <v>144558000000</v>
      </c>
    </row>
    <row r="1375" spans="1:29" customFormat="1" hidden="1">
      <c r="A1375" t="s">
        <v>133</v>
      </c>
      <c r="B1375" t="s">
        <v>141</v>
      </c>
      <c r="C1375" t="s">
        <v>239</v>
      </c>
      <c r="D1375" t="s">
        <v>238</v>
      </c>
      <c r="E1375">
        <v>1.6962779348405497</v>
      </c>
      <c r="F1375">
        <v>4.3656176596629042</v>
      </c>
      <c r="G1375">
        <v>5.4750350978610953</v>
      </c>
      <c r="H1375">
        <v>8.9266059371221136</v>
      </c>
      <c r="I1375">
        <v>12.047809350328521</v>
      </c>
      <c r="J1375">
        <v>15.572593131940375</v>
      </c>
      <c r="K1375">
        <v>11.475471139345025</v>
      </c>
      <c r="L1375">
        <v>12.848069260802946</v>
      </c>
      <c r="M1375">
        <v>17.136262107413692</v>
      </c>
      <c r="N1375">
        <v>17.761051997064236</v>
      </c>
      <c r="O1375">
        <v>20.196241774388788</v>
      </c>
      <c r="P1375">
        <v>20.348378345048712</v>
      </c>
      <c r="Q1375">
        <v>22.255084677092619</v>
      </c>
      <c r="R1375">
        <v>24.610364094582899</v>
      </c>
      <c r="S1375">
        <v>27.354483121043017</v>
      </c>
      <c r="T1375">
        <v>29.225730459643483</v>
      </c>
      <c r="U1375">
        <v>30.437659135106959</v>
      </c>
      <c r="V1375">
        <v>33.46530772870738</v>
      </c>
      <c r="W1375">
        <v>32.413168504022856</v>
      </c>
      <c r="X1375">
        <v>37.175762843679948</v>
      </c>
      <c r="Y1375">
        <v>38.763606612882171</v>
      </c>
      <c r="Z1375">
        <v>37.244516586591182</v>
      </c>
      <c r="AA1375">
        <v>37.838774549444643</v>
      </c>
      <c r="AB1375">
        <v>40.302993705621532</v>
      </c>
      <c r="AC1375">
        <v>41.4511389705862</v>
      </c>
    </row>
    <row r="1376" spans="1:29" customFormat="1" hidden="1">
      <c r="A1376" t="s">
        <v>133</v>
      </c>
      <c r="B1376" t="s">
        <v>141</v>
      </c>
      <c r="C1376" t="s">
        <v>237</v>
      </c>
      <c r="D1376" t="s">
        <v>236</v>
      </c>
      <c r="E1376">
        <v>17.598158332299999</v>
      </c>
      <c r="F1376">
        <v>14.950760966900001</v>
      </c>
      <c r="G1376">
        <v>16.2488809311</v>
      </c>
      <c r="H1376">
        <v>25.092722854600002</v>
      </c>
      <c r="I1376">
        <v>37.255403504299998</v>
      </c>
      <c r="J1376">
        <v>52.151170226399998</v>
      </c>
      <c r="K1376">
        <v>71.262309758300006</v>
      </c>
      <c r="L1376">
        <v>74.127126231000005</v>
      </c>
      <c r="M1376">
        <v>73.538815705299996</v>
      </c>
      <c r="N1376">
        <v>75.086328175000006</v>
      </c>
      <c r="O1376">
        <v>100</v>
      </c>
      <c r="P1376">
        <v>103.7089141834</v>
      </c>
      <c r="Q1376">
        <v>126.2693439059</v>
      </c>
      <c r="R1376">
        <v>161.5027497122</v>
      </c>
      <c r="S1376">
        <v>204.43023404530001</v>
      </c>
      <c r="T1376">
        <v>235.07481775159999</v>
      </c>
      <c r="U1376">
        <v>287.85340196959999</v>
      </c>
      <c r="V1376">
        <v>400.83276633840001</v>
      </c>
      <c r="W1376">
        <v>516.13728098219997</v>
      </c>
      <c r="X1376">
        <v>447.30023020850001</v>
      </c>
      <c r="Y1376">
        <v>542.51536641509995</v>
      </c>
      <c r="Z1376">
        <v>682.6311165111</v>
      </c>
      <c r="AA1376">
        <v>727.58940401589996</v>
      </c>
      <c r="AB1376">
        <v>844.30590228929998</v>
      </c>
      <c r="AC1376">
        <v>954.47777209360004</v>
      </c>
    </row>
    <row r="1377" spans="1:29" customFormat="1" hidden="1">
      <c r="A1377" t="s">
        <v>133</v>
      </c>
      <c r="B1377" t="s">
        <v>141</v>
      </c>
      <c r="C1377" t="s">
        <v>235</v>
      </c>
      <c r="D1377" t="s">
        <v>234</v>
      </c>
    </row>
    <row r="1378" spans="1:29" customFormat="1" hidden="1">
      <c r="A1378" t="s">
        <v>133</v>
      </c>
      <c r="B1378" t="s">
        <v>141</v>
      </c>
      <c r="C1378" t="s">
        <v>233</v>
      </c>
      <c r="D1378" t="s">
        <v>232</v>
      </c>
      <c r="T1378">
        <v>4472000000</v>
      </c>
      <c r="U1378">
        <v>5108182800</v>
      </c>
      <c r="V1378">
        <v>6785000000</v>
      </c>
      <c r="W1378">
        <v>7956000000</v>
      </c>
      <c r="X1378">
        <v>8187000000</v>
      </c>
      <c r="Y1378">
        <v>9921000000</v>
      </c>
      <c r="Z1378">
        <v>11859000000</v>
      </c>
      <c r="AA1378">
        <v>12520000000</v>
      </c>
      <c r="AB1378">
        <v>11900000000</v>
      </c>
    </row>
    <row r="1379" spans="1:29" customFormat="1" hidden="1">
      <c r="A1379" t="s">
        <v>133</v>
      </c>
      <c r="B1379" t="s">
        <v>141</v>
      </c>
      <c r="C1379" t="s">
        <v>231</v>
      </c>
      <c r="D1379" t="s">
        <v>230</v>
      </c>
    </row>
    <row r="1380" spans="1:29" customFormat="1" hidden="1">
      <c r="A1380" t="s">
        <v>133</v>
      </c>
      <c r="B1380" t="s">
        <v>141</v>
      </c>
      <c r="C1380" t="s">
        <v>229</v>
      </c>
      <c r="D1380" t="s">
        <v>228</v>
      </c>
    </row>
    <row r="1381" spans="1:29" customFormat="1" hidden="1">
      <c r="A1381" t="s">
        <v>133</v>
      </c>
      <c r="B1381" t="s">
        <v>141</v>
      </c>
      <c r="C1381" t="s">
        <v>227</v>
      </c>
      <c r="D1381" t="s">
        <v>226</v>
      </c>
      <c r="O1381">
        <v>100</v>
      </c>
      <c r="P1381">
        <v>97.502601456799994</v>
      </c>
      <c r="Q1381">
        <v>98.283403070099993</v>
      </c>
      <c r="R1381">
        <v>103.8914502472</v>
      </c>
      <c r="S1381">
        <v>106.1664455081</v>
      </c>
      <c r="T1381">
        <v>112.1740087511</v>
      </c>
      <c r="U1381">
        <v>115.9563693545</v>
      </c>
      <c r="V1381">
        <v>118.2732901503</v>
      </c>
      <c r="W1381">
        <v>124.8773824938</v>
      </c>
      <c r="X1381">
        <v>124.4535904717</v>
      </c>
      <c r="Y1381">
        <v>130.46413319339999</v>
      </c>
      <c r="Z1381">
        <v>129.81289791949999</v>
      </c>
      <c r="AA1381">
        <v>129.5524909026</v>
      </c>
      <c r="AB1381">
        <v>129.5524909026</v>
      </c>
      <c r="AC1381">
        <v>129.81554164560001</v>
      </c>
    </row>
    <row r="1382" spans="1:29" customFormat="1" hidden="1">
      <c r="A1382" t="s">
        <v>133</v>
      </c>
      <c r="B1382" t="s">
        <v>141</v>
      </c>
      <c r="C1382" t="s">
        <v>225</v>
      </c>
      <c r="D1382" t="s">
        <v>224</v>
      </c>
      <c r="O1382">
        <v>100</v>
      </c>
      <c r="P1382">
        <v>110.7469980445</v>
      </c>
      <c r="Q1382">
        <v>122.2488788694</v>
      </c>
      <c r="R1382">
        <v>134.90008054929999</v>
      </c>
      <c r="S1382">
        <v>158.31942377600001</v>
      </c>
      <c r="T1382">
        <v>170.26215233529999</v>
      </c>
      <c r="U1382">
        <v>194.79582636160001</v>
      </c>
      <c r="V1382">
        <v>221.56625303609999</v>
      </c>
      <c r="W1382">
        <v>229.17383732619999</v>
      </c>
      <c r="X1382">
        <v>236.93744008479999</v>
      </c>
      <c r="Y1382">
        <v>270.79183836649997</v>
      </c>
      <c r="Z1382">
        <v>303.73574458640002</v>
      </c>
      <c r="AA1382">
        <v>360.77774022770001</v>
      </c>
      <c r="AB1382">
        <v>426.14344276870003</v>
      </c>
      <c r="AC1382">
        <v>492.06470999610002</v>
      </c>
    </row>
    <row r="1383" spans="1:29" customFormat="1" hidden="1">
      <c r="A1383" t="s">
        <v>133</v>
      </c>
      <c r="B1383" t="s">
        <v>141</v>
      </c>
      <c r="C1383" t="s">
        <v>223</v>
      </c>
      <c r="D1383" t="s">
        <v>222</v>
      </c>
      <c r="L1383">
        <v>2.9490079443389541</v>
      </c>
      <c r="M1383">
        <v>1.8729079313601213</v>
      </c>
      <c r="N1383">
        <v>1.7611731367079844</v>
      </c>
      <c r="O1383">
        <v>1.9174267583734199</v>
      </c>
      <c r="P1383">
        <v>1.7687901148810823</v>
      </c>
      <c r="Q1383">
        <v>2.2365396191010505</v>
      </c>
      <c r="R1383">
        <v>2.3176778577703123</v>
      </c>
      <c r="S1383">
        <v>2.2207760438460942</v>
      </c>
      <c r="T1383">
        <v>2.8014050345000743</v>
      </c>
      <c r="U1383">
        <v>3.7499210478692544</v>
      </c>
      <c r="V1383">
        <v>3.4733566865929486</v>
      </c>
      <c r="W1383">
        <v>2.909893155458759</v>
      </c>
      <c r="X1383">
        <v>2.3975676780304473</v>
      </c>
      <c r="Y1383">
        <v>3.421503508065936</v>
      </c>
      <c r="Z1383">
        <v>3.6421290486037332</v>
      </c>
      <c r="AA1383">
        <v>2.6862639304260822</v>
      </c>
      <c r="AB1383">
        <v>2.3825274291377476</v>
      </c>
      <c r="AC1383">
        <v>1.6771912102267139</v>
      </c>
    </row>
    <row r="1384" spans="1:29" customFormat="1" hidden="1">
      <c r="A1384" t="s">
        <v>133</v>
      </c>
      <c r="B1384" t="s">
        <v>141</v>
      </c>
      <c r="C1384" t="s">
        <v>221</v>
      </c>
      <c r="D1384" t="s">
        <v>220</v>
      </c>
      <c r="L1384">
        <v>30.225472771898591</v>
      </c>
      <c r="M1384">
        <v>30.763242809538333</v>
      </c>
      <c r="N1384">
        <v>28.362825055363984</v>
      </c>
      <c r="O1384">
        <v>25.312526918751328</v>
      </c>
      <c r="P1384">
        <v>26.741559339651388</v>
      </c>
      <c r="Q1384">
        <v>25.376986485301945</v>
      </c>
      <c r="R1384">
        <v>22.873289583868068</v>
      </c>
      <c r="S1384">
        <v>20.685116972610306</v>
      </c>
      <c r="T1384">
        <v>20.227105622716316</v>
      </c>
      <c r="U1384">
        <v>19.285476206440443</v>
      </c>
      <c r="V1384">
        <v>19.505296124813352</v>
      </c>
      <c r="W1384">
        <v>20.028468911308021</v>
      </c>
      <c r="X1384">
        <v>21.002045679292642</v>
      </c>
      <c r="Y1384">
        <v>19.258234150322203</v>
      </c>
      <c r="Z1384">
        <v>18.591731370056124</v>
      </c>
      <c r="AA1384">
        <v>17.054584586791393</v>
      </c>
      <c r="AB1384">
        <v>14.449920141651273</v>
      </c>
      <c r="AC1384">
        <v>14.813964757147028</v>
      </c>
    </row>
    <row r="1385" spans="1:29" customFormat="1" hidden="1">
      <c r="A1385" t="s">
        <v>133</v>
      </c>
      <c r="B1385" t="s">
        <v>141</v>
      </c>
      <c r="C1385" t="s">
        <v>219</v>
      </c>
      <c r="D1385" t="s">
        <v>218</v>
      </c>
      <c r="L1385">
        <v>17.961902360038788</v>
      </c>
      <c r="M1385">
        <v>15.413069807924215</v>
      </c>
      <c r="N1385">
        <v>20.495646327337603</v>
      </c>
      <c r="O1385">
        <v>26.451446982830646</v>
      </c>
      <c r="P1385">
        <v>22.93107497571199</v>
      </c>
      <c r="Q1385">
        <v>21.262501323770547</v>
      </c>
      <c r="R1385">
        <v>20.613502280064601</v>
      </c>
      <c r="S1385">
        <v>23.540180764859684</v>
      </c>
      <c r="T1385">
        <v>25.765299440595346</v>
      </c>
      <c r="U1385">
        <v>24.386548044542629</v>
      </c>
      <c r="V1385">
        <v>20.725982392240709</v>
      </c>
      <c r="W1385">
        <v>20.289214372222471</v>
      </c>
      <c r="X1385">
        <v>15.118689465535521</v>
      </c>
      <c r="Y1385">
        <v>11.052798419448983</v>
      </c>
      <c r="Z1385">
        <v>11.372251368350886</v>
      </c>
      <c r="AA1385">
        <v>9.9300773981872883</v>
      </c>
      <c r="AB1385">
        <v>7.3498347827301966</v>
      </c>
      <c r="AC1385">
        <v>6.1582822496206324</v>
      </c>
    </row>
    <row r="1386" spans="1:29" customFormat="1" hidden="1">
      <c r="A1386" t="s">
        <v>133</v>
      </c>
      <c r="B1386" t="s">
        <v>141</v>
      </c>
      <c r="C1386" t="s">
        <v>217</v>
      </c>
      <c r="D1386" t="s">
        <v>216</v>
      </c>
      <c r="O1386">
        <v>5.4175027479000004</v>
      </c>
      <c r="P1386">
        <v>4.1396748839999997</v>
      </c>
      <c r="Q1386">
        <v>3.3655262399999999</v>
      </c>
      <c r="R1386">
        <v>3.9600410073000001</v>
      </c>
      <c r="S1386">
        <v>2.6620097720000002</v>
      </c>
      <c r="T1386">
        <v>2.7718598412</v>
      </c>
      <c r="U1386">
        <v>3.2687075158000001</v>
      </c>
      <c r="V1386">
        <v>4.94799436</v>
      </c>
      <c r="W1386">
        <v>4.7388092572999998</v>
      </c>
      <c r="X1386">
        <v>5.8023988281000003</v>
      </c>
      <c r="Y1386">
        <v>7.9094555513999998</v>
      </c>
      <c r="Z1386">
        <v>11.637502487000001</v>
      </c>
      <c r="AA1386">
        <v>18.236401430099999</v>
      </c>
      <c r="AB1386">
        <v>24.535689829500001</v>
      </c>
      <c r="AC1386">
        <v>23.973502638399999</v>
      </c>
    </row>
    <row r="1387" spans="1:29" customFormat="1" hidden="1">
      <c r="A1387" t="s">
        <v>133</v>
      </c>
      <c r="B1387" t="s">
        <v>141</v>
      </c>
      <c r="C1387" t="s">
        <v>215</v>
      </c>
      <c r="D1387" t="s">
        <v>214</v>
      </c>
    </row>
    <row r="1388" spans="1:29" customFormat="1" hidden="1">
      <c r="A1388" t="s">
        <v>133</v>
      </c>
      <c r="B1388" t="s">
        <v>141</v>
      </c>
      <c r="C1388" t="s">
        <v>213</v>
      </c>
      <c r="D1388" t="s">
        <v>212</v>
      </c>
      <c r="L1388">
        <v>44.134092021354817</v>
      </c>
      <c r="M1388">
        <v>41.602487967287942</v>
      </c>
      <c r="N1388">
        <v>47.586708428195465</v>
      </c>
      <c r="O1388">
        <v>42.664750356665898</v>
      </c>
      <c r="P1388">
        <v>45.448518111369083</v>
      </c>
      <c r="Q1388">
        <v>49.551577791699273</v>
      </c>
      <c r="R1388">
        <v>52.827036077698196</v>
      </c>
      <c r="S1388">
        <v>52.390738961224429</v>
      </c>
      <c r="T1388">
        <v>50.189562722097989</v>
      </c>
      <c r="U1388">
        <v>51.49823130733688</v>
      </c>
      <c r="V1388">
        <v>54.807375635192514</v>
      </c>
      <c r="W1388">
        <v>55.17133158111622</v>
      </c>
      <c r="X1388">
        <v>60.085202191710174</v>
      </c>
      <c r="Y1388">
        <v>64.654238901122454</v>
      </c>
      <c r="Z1388">
        <v>64.975962679627855</v>
      </c>
      <c r="AA1388">
        <v>69.362669864691512</v>
      </c>
      <c r="AB1388">
        <v>74.738852248565934</v>
      </c>
      <c r="AC1388">
        <v>76.295608104564451</v>
      </c>
    </row>
    <row r="1389" spans="1:29" customFormat="1" hidden="1">
      <c r="A1389" t="s">
        <v>133</v>
      </c>
      <c r="B1389" t="s">
        <v>141</v>
      </c>
      <c r="C1389" t="s">
        <v>211</v>
      </c>
      <c r="D1389" t="s">
        <v>210</v>
      </c>
      <c r="L1389">
        <v>0.47271057774608422</v>
      </c>
      <c r="M1389">
        <v>0.54229087070110193</v>
      </c>
      <c r="N1389">
        <v>0.49582454055661329</v>
      </c>
      <c r="O1389">
        <v>0.43841601035282657</v>
      </c>
      <c r="P1389">
        <v>0.65417860009895068</v>
      </c>
      <c r="Q1389">
        <v>0.50859921941048214</v>
      </c>
      <c r="R1389">
        <v>0.52498894083084124</v>
      </c>
      <c r="S1389">
        <v>0.70042304760666452</v>
      </c>
      <c r="T1389">
        <v>0.57488445694949641</v>
      </c>
      <c r="U1389">
        <v>0.688064632989553</v>
      </c>
      <c r="V1389">
        <v>0.77293588065120489</v>
      </c>
      <c r="W1389">
        <v>0.90842837025969214</v>
      </c>
      <c r="X1389">
        <v>0.73408680523419767</v>
      </c>
      <c r="Y1389">
        <v>1.0201840947305147</v>
      </c>
      <c r="Z1389">
        <v>0.83505986939739363</v>
      </c>
      <c r="AA1389">
        <v>0.64021391220129797</v>
      </c>
      <c r="AB1389">
        <v>0.6758283363970079</v>
      </c>
      <c r="AC1389">
        <v>0.6858461211900575</v>
      </c>
    </row>
    <row r="1390" spans="1:29" customFormat="1" hidden="1">
      <c r="A1390" t="s">
        <v>133</v>
      </c>
      <c r="B1390" t="s">
        <v>141</v>
      </c>
      <c r="C1390" t="s">
        <v>209</v>
      </c>
      <c r="D1390" t="s">
        <v>208</v>
      </c>
      <c r="E1390">
        <v>0.34571279299733548</v>
      </c>
      <c r="F1390">
        <v>0.74015460966792412</v>
      </c>
      <c r="G1390">
        <v>1.2817375448986865</v>
      </c>
      <c r="H1390">
        <v>0.88437500314053619</v>
      </c>
      <c r="I1390">
        <v>1.0883351018408758</v>
      </c>
      <c r="J1390">
        <v>1.3915819191163497</v>
      </c>
      <c r="K1390">
        <v>1.2078052074858152</v>
      </c>
      <c r="L1390">
        <v>1.4097867833108506</v>
      </c>
      <c r="M1390">
        <v>2.225092468193778</v>
      </c>
      <c r="N1390">
        <v>2.4354742757486418</v>
      </c>
      <c r="O1390">
        <v>2.8171873242520427</v>
      </c>
      <c r="P1390">
        <v>3.3572766677745074</v>
      </c>
      <c r="Q1390">
        <v>3.1545363669557833</v>
      </c>
      <c r="R1390">
        <v>1.3677748571119455</v>
      </c>
      <c r="S1390">
        <v>1.3924863130073626</v>
      </c>
      <c r="T1390">
        <v>1.0709739853484594</v>
      </c>
      <c r="U1390">
        <v>1.0452917928398893</v>
      </c>
      <c r="V1390">
        <v>0.97237723788852881</v>
      </c>
      <c r="W1390">
        <v>1.4828085143040373</v>
      </c>
      <c r="X1390">
        <v>1.4675925869265369</v>
      </c>
      <c r="Y1390">
        <v>1.605514611756113</v>
      </c>
      <c r="Z1390">
        <v>1.8506460018427973</v>
      </c>
      <c r="AA1390">
        <v>2.9718202781529608</v>
      </c>
      <c r="AB1390">
        <v>3.667936271145896</v>
      </c>
      <c r="AC1390">
        <v>3.659581162445412</v>
      </c>
    </row>
    <row r="1391" spans="1:29" customFormat="1" hidden="1">
      <c r="A1391" t="s">
        <v>133</v>
      </c>
      <c r="B1391" t="s">
        <v>141</v>
      </c>
      <c r="C1391" t="s">
        <v>207</v>
      </c>
      <c r="D1391" t="s">
        <v>206</v>
      </c>
      <c r="E1391">
        <v>2404039000</v>
      </c>
      <c r="F1391">
        <v>2087100000</v>
      </c>
      <c r="G1391">
        <v>2580680000</v>
      </c>
      <c r="H1391">
        <v>2985200000</v>
      </c>
      <c r="I1391">
        <v>4054300000</v>
      </c>
      <c r="J1391">
        <v>5449000000</v>
      </c>
      <c r="K1391">
        <v>7255000000</v>
      </c>
      <c r="L1391">
        <v>9185000000</v>
      </c>
      <c r="M1391">
        <v>9361000000</v>
      </c>
      <c r="N1391">
        <v>11541000000</v>
      </c>
      <c r="O1391">
        <v>14483000000</v>
      </c>
      <c r="P1391">
        <v>15029000000</v>
      </c>
      <c r="Q1391">
        <v>16706000000</v>
      </c>
      <c r="R1391">
        <v>20149300000</v>
      </c>
      <c r="S1391">
        <v>26485000000</v>
      </c>
      <c r="T1391">
        <v>32442000000</v>
      </c>
      <c r="U1391">
        <v>39826200000</v>
      </c>
      <c r="V1391">
        <v>48561000000</v>
      </c>
      <c r="W1391">
        <v>62685000000</v>
      </c>
      <c r="X1391">
        <v>57096330000</v>
      </c>
      <c r="Y1391">
        <v>72236666000</v>
      </c>
      <c r="Z1391">
        <v>96905674000</v>
      </c>
      <c r="AA1391">
        <v>114529171000</v>
      </c>
      <c r="AB1391">
        <v>132032854000</v>
      </c>
      <c r="AC1391">
        <v>150475423000</v>
      </c>
    </row>
    <row r="1392" spans="1:29" customFormat="1" hidden="1">
      <c r="A1392" t="s">
        <v>133</v>
      </c>
      <c r="B1392" t="s">
        <v>141</v>
      </c>
      <c r="C1392" t="s">
        <v>205</v>
      </c>
      <c r="D1392" t="s">
        <v>204</v>
      </c>
      <c r="E1392">
        <v>41.500151110713254</v>
      </c>
      <c r="F1392">
        <v>73.765697047833427</v>
      </c>
      <c r="G1392">
        <v>67.9443599023882</v>
      </c>
      <c r="H1392">
        <v>73.063578857943583</v>
      </c>
      <c r="I1392">
        <v>73.187526422785282</v>
      </c>
      <c r="J1392">
        <v>74.196563588823878</v>
      </c>
      <c r="K1392">
        <v>75.828940879848815</v>
      </c>
      <c r="L1392">
        <v>77.6537476189703</v>
      </c>
      <c r="M1392">
        <v>76.988076910844583</v>
      </c>
      <c r="N1392">
        <v>73.216030060913056</v>
      </c>
      <c r="O1392">
        <v>71.65707490632127</v>
      </c>
      <c r="P1392">
        <v>72.218898699767493</v>
      </c>
      <c r="Q1392">
        <v>75.607113569295052</v>
      </c>
      <c r="R1392">
        <v>76.851973856442697</v>
      </c>
      <c r="S1392">
        <v>74.103454785727777</v>
      </c>
      <c r="T1392">
        <v>72.043726557997473</v>
      </c>
      <c r="U1392">
        <v>73.78610060713801</v>
      </c>
      <c r="V1392">
        <v>74.107624574250337</v>
      </c>
      <c r="W1392">
        <v>71.712576034815285</v>
      </c>
      <c r="X1392">
        <v>69.576721750634789</v>
      </c>
      <c r="Y1392">
        <v>70.926904336103831</v>
      </c>
      <c r="Z1392">
        <v>67.746020856467894</v>
      </c>
      <c r="AA1392">
        <v>69.237534296460268</v>
      </c>
      <c r="AB1392">
        <v>71.433389934288201</v>
      </c>
      <c r="AC1392">
        <v>72.482896559321418</v>
      </c>
    </row>
    <row r="1393" spans="1:29" customFormat="1" hidden="1">
      <c r="A1393" t="s">
        <v>133</v>
      </c>
      <c r="B1393" t="s">
        <v>141</v>
      </c>
      <c r="C1393" t="s">
        <v>203</v>
      </c>
      <c r="D1393" t="s">
        <v>202</v>
      </c>
      <c r="E1393">
        <v>4.0423205060208609</v>
      </c>
      <c r="F1393">
        <v>1.3951053216115918</v>
      </c>
      <c r="G1393">
        <v>2.9775026733569137</v>
      </c>
      <c r="H1393">
        <v>3.1199008160034358</v>
      </c>
      <c r="I1393">
        <v>2.7564792245994711</v>
      </c>
      <c r="J1393">
        <v>2.5942494797320759</v>
      </c>
      <c r="K1393">
        <v>3.6742227544419856</v>
      </c>
      <c r="L1393">
        <v>3.1594600869517362</v>
      </c>
      <c r="M1393">
        <v>4.4148888619557098</v>
      </c>
      <c r="N1393">
        <v>5.0134186889142933</v>
      </c>
      <c r="O1393">
        <v>5.0970593070663472</v>
      </c>
      <c r="P1393">
        <v>5.4483278756370508</v>
      </c>
      <c r="Q1393">
        <v>5.1376443335069233</v>
      </c>
      <c r="R1393">
        <v>3.2913943586235201</v>
      </c>
      <c r="S1393">
        <v>4.0932603360392674</v>
      </c>
      <c r="T1393">
        <v>4.224414508538513</v>
      </c>
      <c r="U1393">
        <v>4.0802285932376181</v>
      </c>
      <c r="V1393">
        <v>4.3705494487391219</v>
      </c>
      <c r="W1393">
        <v>5.9588323221945885</v>
      </c>
      <c r="X1393">
        <v>5.3782005678397908</v>
      </c>
      <c r="Y1393">
        <v>6.7628354201626193</v>
      </c>
      <c r="Z1393">
        <v>8.1151121645072273</v>
      </c>
      <c r="AA1393">
        <v>6.0771664755286654</v>
      </c>
      <c r="AB1393">
        <v>5.6293740060936628</v>
      </c>
      <c r="AC1393">
        <v>5.8353232322126054</v>
      </c>
    </row>
    <row r="1394" spans="1:29" customFormat="1" hidden="1">
      <c r="A1394" t="s">
        <v>133</v>
      </c>
      <c r="B1394" t="s">
        <v>141</v>
      </c>
      <c r="C1394" t="s">
        <v>201</v>
      </c>
      <c r="D1394" t="s">
        <v>200</v>
      </c>
      <c r="E1394">
        <v>6.4565666616098376</v>
      </c>
      <c r="F1394">
        <v>5.4414909631329822</v>
      </c>
      <c r="G1394">
        <v>9.2534822187491432</v>
      </c>
      <c r="H1394">
        <v>13.345051302124947</v>
      </c>
      <c r="I1394">
        <v>14.695952362277168</v>
      </c>
      <c r="J1394">
        <v>13.984822665051173</v>
      </c>
      <c r="K1394">
        <v>11.143608268345341</v>
      </c>
      <c r="L1394">
        <v>13.599804815136357</v>
      </c>
      <c r="M1394">
        <v>18.571676925629184</v>
      </c>
      <c r="N1394">
        <v>20.739018240995044</v>
      </c>
      <c r="O1394">
        <v>22.610337005911106</v>
      </c>
      <c r="P1394">
        <v>19.467544422587043</v>
      </c>
      <c r="Q1394">
        <v>17.902442820287202</v>
      </c>
      <c r="R1394">
        <v>18.915169918481908</v>
      </c>
      <c r="S1394">
        <v>20.613177270152917</v>
      </c>
      <c r="T1394">
        <v>21.740001417692181</v>
      </c>
      <c r="U1394">
        <v>20.237431640477876</v>
      </c>
      <c r="V1394">
        <v>19.608166156659404</v>
      </c>
      <c r="W1394">
        <v>19.892127475269241</v>
      </c>
      <c r="X1394">
        <v>20.13491920984983</v>
      </c>
      <c r="Y1394">
        <v>22.310260243733559</v>
      </c>
      <c r="Z1394">
        <v>24.138866979024883</v>
      </c>
      <c r="AA1394">
        <v>24.685299228011072</v>
      </c>
      <c r="AB1394">
        <v>22.937236059618144</v>
      </c>
      <c r="AC1394">
        <v>21.681780208486948</v>
      </c>
    </row>
    <row r="1395" spans="1:29" customFormat="1" hidden="1">
      <c r="A1395" t="s">
        <v>133</v>
      </c>
      <c r="B1395" t="s">
        <v>141</v>
      </c>
      <c r="C1395" t="s">
        <v>199</v>
      </c>
      <c r="D1395" t="s">
        <v>198</v>
      </c>
      <c r="H1395">
        <v>0.39143643604913503</v>
      </c>
      <c r="I1395">
        <v>0.2550399998421416</v>
      </c>
      <c r="J1395">
        <v>0.16507097144299585</v>
      </c>
      <c r="K1395">
        <v>0.33476954625212968</v>
      </c>
      <c r="L1395">
        <v>0.4226756057510368</v>
      </c>
      <c r="M1395">
        <v>0.41569857646687697</v>
      </c>
      <c r="N1395">
        <v>0.41186632500866882</v>
      </c>
      <c r="O1395">
        <v>0.4216397404828629</v>
      </c>
      <c r="P1395">
        <v>0.39225549404211196</v>
      </c>
      <c r="Q1395">
        <v>0.4597123206493437</v>
      </c>
      <c r="R1395">
        <v>0.38909125107974063</v>
      </c>
      <c r="S1395">
        <v>0.42212573154615823</v>
      </c>
      <c r="T1395">
        <v>0.40126852630897669</v>
      </c>
      <c r="U1395">
        <v>0.64103529837142392</v>
      </c>
      <c r="V1395">
        <v>0.82184615764784374</v>
      </c>
      <c r="W1395">
        <v>1.2181523200888251</v>
      </c>
      <c r="X1395">
        <v>0.92716743965587622</v>
      </c>
      <c r="Y1395">
        <v>1.0870363292308913</v>
      </c>
      <c r="Z1395">
        <v>1.1493688559519573</v>
      </c>
      <c r="AA1395">
        <v>1.0842185275509753</v>
      </c>
      <c r="AB1395">
        <v>1.2143131845509358</v>
      </c>
      <c r="AC1395">
        <v>1.4292693864448793</v>
      </c>
    </row>
    <row r="1396" spans="1:29" customFormat="1" hidden="1">
      <c r="A1396" t="s">
        <v>133</v>
      </c>
      <c r="B1396" t="s">
        <v>141</v>
      </c>
      <c r="C1396" t="s">
        <v>197</v>
      </c>
      <c r="D1396" t="s">
        <v>196</v>
      </c>
      <c r="J1396">
        <v>0.83617334925306719</v>
      </c>
      <c r="K1396">
        <v>0.8238903821549971</v>
      </c>
      <c r="L1396">
        <v>0.6462230062981702</v>
      </c>
      <c r="M1396">
        <v>0.89493008691107667</v>
      </c>
      <c r="N1396">
        <v>0.81515480923142025</v>
      </c>
      <c r="O1396">
        <v>0.72266696992413659</v>
      </c>
      <c r="P1396">
        <v>0.81851138797151024</v>
      </c>
      <c r="Q1396">
        <v>0.84579883994469096</v>
      </c>
      <c r="R1396">
        <v>0.92309914159224171</v>
      </c>
      <c r="S1396">
        <v>1.1969039078723807</v>
      </c>
      <c r="T1396">
        <v>1.5175470226923207</v>
      </c>
      <c r="U1396">
        <v>1.5411964987872304</v>
      </c>
      <c r="V1396">
        <v>1.8772111182956008</v>
      </c>
      <c r="W1396">
        <v>2.162076793368759</v>
      </c>
      <c r="X1396">
        <v>1.6349128282523286</v>
      </c>
      <c r="Y1396">
        <v>2.014635046447117</v>
      </c>
      <c r="Z1396">
        <v>1.8142121051406463</v>
      </c>
      <c r="AA1396">
        <v>1.4786290220232658</v>
      </c>
      <c r="AB1396">
        <v>1.5755251484009354</v>
      </c>
      <c r="AC1396">
        <v>1.8922298014016379</v>
      </c>
    </row>
    <row r="1397" spans="1:29" customFormat="1" hidden="1">
      <c r="A1397" t="s">
        <v>133</v>
      </c>
      <c r="B1397" t="s">
        <v>141</v>
      </c>
      <c r="C1397" t="s">
        <v>195</v>
      </c>
      <c r="D1397" t="s">
        <v>194</v>
      </c>
      <c r="E1397">
        <v>1.0912055149270845</v>
      </c>
      <c r="F1397">
        <v>0.73677386520058086</v>
      </c>
      <c r="G1397">
        <v>1.2751569740341642</v>
      </c>
      <c r="H1397">
        <v>0.87958463854019164</v>
      </c>
      <c r="I1397">
        <v>1.1790050282837881</v>
      </c>
      <c r="J1397">
        <v>1.2542333335209541</v>
      </c>
      <c r="K1397">
        <v>2.2008025248507637</v>
      </c>
      <c r="L1397">
        <v>1.5407816377772965</v>
      </c>
      <c r="M1397">
        <v>2.3926762955647072</v>
      </c>
      <c r="N1397">
        <v>2.3253746566914177</v>
      </c>
      <c r="O1397">
        <v>2.6179018712132089</v>
      </c>
      <c r="P1397">
        <v>3.0917940933121346</v>
      </c>
      <c r="Q1397">
        <v>2.8468643190211962</v>
      </c>
      <c r="R1397">
        <v>0.99158714242005319</v>
      </c>
      <c r="S1397">
        <v>1.0171795355861808</v>
      </c>
      <c r="T1397">
        <v>0.82041230186981273</v>
      </c>
      <c r="U1397">
        <v>0.58177782464809602</v>
      </c>
      <c r="V1397">
        <v>0.40711346872207138</v>
      </c>
      <c r="W1397">
        <v>0.75153425614699509</v>
      </c>
      <c r="X1397">
        <v>0.63291460146224254</v>
      </c>
      <c r="Y1397">
        <v>0.69189831321093387</v>
      </c>
      <c r="Z1397">
        <v>0.6484781419229475</v>
      </c>
      <c r="AA1397">
        <v>0.52871328634786563</v>
      </c>
      <c r="AB1397">
        <v>0</v>
      </c>
      <c r="AC1397">
        <v>0</v>
      </c>
    </row>
    <row r="1398" spans="1:29" customFormat="1" hidden="1">
      <c r="A1398" t="s">
        <v>133</v>
      </c>
      <c r="B1398" t="s">
        <v>141</v>
      </c>
      <c r="C1398" t="s">
        <v>193</v>
      </c>
      <c r="D1398" t="s">
        <v>192</v>
      </c>
      <c r="E1398">
        <v>0.80506559551682433</v>
      </c>
      <c r="F1398">
        <v>0.28868816606947795</v>
      </c>
      <c r="G1398">
        <v>0.68119190589783662</v>
      </c>
      <c r="H1398">
        <v>0.64522526270794955</v>
      </c>
      <c r="I1398">
        <v>0.37474107520325506</v>
      </c>
      <c r="J1398">
        <v>0.19546239315525593</v>
      </c>
      <c r="K1398">
        <v>0.16983064534637043</v>
      </c>
      <c r="L1398">
        <v>0.23323705534870001</v>
      </c>
      <c r="M1398">
        <v>0.26564996780912059</v>
      </c>
      <c r="N1398">
        <v>0.44589176012614101</v>
      </c>
      <c r="O1398">
        <v>0.58135396036510489</v>
      </c>
      <c r="P1398">
        <v>0.47374334089526182</v>
      </c>
      <c r="Q1398">
        <v>0.53932395951179513</v>
      </c>
      <c r="R1398">
        <v>0.33152162719549327</v>
      </c>
      <c r="S1398">
        <v>0.60373796488578435</v>
      </c>
      <c r="T1398">
        <v>0.56214576957570939</v>
      </c>
      <c r="U1398">
        <v>0.61617729032646851</v>
      </c>
      <c r="V1398">
        <v>0.66946175357382609</v>
      </c>
      <c r="W1398">
        <v>0.91265707480725089</v>
      </c>
      <c r="X1398">
        <v>0.92664292479278598</v>
      </c>
      <c r="Y1398">
        <v>1.611610090354612</v>
      </c>
      <c r="Z1398">
        <v>1.854349684013465</v>
      </c>
      <c r="AA1398">
        <v>1.766372809011981</v>
      </c>
      <c r="AB1398">
        <v>2.0064038750865594</v>
      </c>
      <c r="AC1398">
        <v>1.9180373112023412</v>
      </c>
    </row>
    <row r="1399" spans="1:29" customFormat="1" hidden="1">
      <c r="A1399" t="s">
        <v>133</v>
      </c>
      <c r="B1399" t="s">
        <v>141</v>
      </c>
      <c r="C1399" t="s">
        <v>191</v>
      </c>
      <c r="D1399" t="s">
        <v>190</v>
      </c>
      <c r="E1399">
        <v>6.733635977262492E-4</v>
      </c>
      <c r="F1399">
        <v>2.7411441627106628E-4</v>
      </c>
      <c r="G1399">
        <v>4.8668805352197642E-2</v>
      </c>
      <c r="H1399">
        <v>1.1557173336495644E-2</v>
      </c>
      <c r="I1399">
        <v>9.2741818124415128E-3</v>
      </c>
      <c r="J1399">
        <v>0.14330943235980259</v>
      </c>
      <c r="K1399">
        <v>0.14492965583772491</v>
      </c>
      <c r="L1399">
        <v>0.31654278177653233</v>
      </c>
      <c r="M1399">
        <v>0.44593393520392854</v>
      </c>
      <c r="N1399">
        <v>1.0151311378566454</v>
      </c>
      <c r="O1399">
        <v>0.7534967650810348</v>
      </c>
      <c r="P1399">
        <v>0.67202355941603142</v>
      </c>
      <c r="Q1399">
        <v>0.44594489437989726</v>
      </c>
      <c r="R1399">
        <v>0.65609519633599112</v>
      </c>
      <c r="S1399">
        <v>0.85331319614876333</v>
      </c>
      <c r="T1399">
        <v>0.92304088809169393</v>
      </c>
      <c r="U1399">
        <v>0.70004168110439857</v>
      </c>
      <c r="V1399">
        <v>0.59491695049977966</v>
      </c>
      <c r="W1399">
        <v>0.91441187778275845</v>
      </c>
      <c r="X1399">
        <v>1.2565627736765572</v>
      </c>
      <c r="Y1399">
        <v>1.3576556409190654</v>
      </c>
      <c r="Z1399">
        <v>2.6487033774782103</v>
      </c>
      <c r="AA1399">
        <v>1.2192328305945772</v>
      </c>
      <c r="AB1399">
        <v>0.83313179805523208</v>
      </c>
      <c r="AC1399">
        <v>0.59578673316367703</v>
      </c>
    </row>
    <row r="1400" spans="1:29" customFormat="1" hidden="1">
      <c r="A1400" t="s">
        <v>133</v>
      </c>
      <c r="B1400" t="s">
        <v>141</v>
      </c>
      <c r="C1400" t="s">
        <v>189</v>
      </c>
      <c r="D1400" t="s">
        <v>188</v>
      </c>
      <c r="E1400">
        <v>48.000961721656047</v>
      </c>
      <c r="F1400">
        <v>19.397706667422003</v>
      </c>
      <c r="G1400">
        <v>19.824655205505746</v>
      </c>
      <c r="H1400">
        <v>10.471469023928039</v>
      </c>
      <c r="I1400">
        <v>9.3600419903380789</v>
      </c>
      <c r="J1400">
        <v>9.2243642663928682</v>
      </c>
      <c r="K1400">
        <v>9.3532280973638624</v>
      </c>
      <c r="L1400">
        <v>5.586987478941607</v>
      </c>
      <c r="M1400">
        <v>2.5357301570519516E-2</v>
      </c>
      <c r="N1400">
        <v>1.0315330091776047</v>
      </c>
      <c r="O1400">
        <v>0.63552878070128016</v>
      </c>
      <c r="P1400">
        <v>2.865229002008419</v>
      </c>
      <c r="Q1400">
        <v>1.3527992769108177</v>
      </c>
      <c r="R1400">
        <v>0.94146186645187246</v>
      </c>
      <c r="S1400">
        <v>1.1901076080800452</v>
      </c>
      <c r="T1400">
        <v>1.9918575157718257</v>
      </c>
      <c r="U1400">
        <v>1.8962391591464913</v>
      </c>
      <c r="V1400">
        <v>1.913659820351143</v>
      </c>
      <c r="W1400">
        <v>2.4364641677208776</v>
      </c>
      <c r="X1400">
        <v>4.9101584716755848</v>
      </c>
      <c r="Y1400">
        <v>0</v>
      </c>
      <c r="Z1400">
        <v>0</v>
      </c>
      <c r="AA1400">
        <v>0</v>
      </c>
      <c r="AB1400">
        <v>0</v>
      </c>
      <c r="AC1400">
        <v>-2.0972383868507547E-11</v>
      </c>
    </row>
    <row r="1401" spans="1:29" customFormat="1" hidden="1">
      <c r="A1401" t="s">
        <v>133</v>
      </c>
      <c r="B1401" t="s">
        <v>141</v>
      </c>
      <c r="C1401" t="s">
        <v>187</v>
      </c>
      <c r="D1401" t="s">
        <v>186</v>
      </c>
      <c r="E1401">
        <v>2524639000</v>
      </c>
      <c r="F1401">
        <v>2188867000</v>
      </c>
      <c r="G1401">
        <v>2917680000</v>
      </c>
      <c r="H1401">
        <v>2985159000</v>
      </c>
      <c r="I1401">
        <v>4054266000</v>
      </c>
      <c r="J1401">
        <v>5620006909.0910006</v>
      </c>
      <c r="K1401">
        <v>7461550872.7270002</v>
      </c>
      <c r="L1401">
        <v>9484342000</v>
      </c>
      <c r="M1401">
        <v>9306984000</v>
      </c>
      <c r="N1401">
        <v>11541366000</v>
      </c>
      <c r="O1401">
        <v>14482743000</v>
      </c>
      <c r="P1401">
        <v>15029235000</v>
      </c>
      <c r="Q1401">
        <v>16706099999.999998</v>
      </c>
      <c r="R1401">
        <v>20149515000</v>
      </c>
      <c r="S1401">
        <v>26485000000</v>
      </c>
      <c r="T1401">
        <v>32447100000</v>
      </c>
      <c r="U1401">
        <v>39826200000</v>
      </c>
      <c r="V1401">
        <v>48561400000</v>
      </c>
      <c r="W1401">
        <v>62685100000</v>
      </c>
      <c r="X1401">
        <v>57195710000</v>
      </c>
      <c r="Y1401">
        <v>69820145067</v>
      </c>
      <c r="Z1401">
        <v>92880540000</v>
      </c>
      <c r="AA1401">
        <v>110794606666</v>
      </c>
      <c r="AB1401">
        <v>126648629000</v>
      </c>
      <c r="AC1401">
        <v>143039434548.60001</v>
      </c>
    </row>
    <row r="1402" spans="1:29" customFormat="1" hidden="1">
      <c r="A1402" t="s">
        <v>133</v>
      </c>
      <c r="B1402" t="s">
        <v>141</v>
      </c>
      <c r="C1402" t="s">
        <v>185</v>
      </c>
      <c r="D1402" t="s">
        <v>184</v>
      </c>
      <c r="E1402">
        <v>6.4565666616098376</v>
      </c>
      <c r="F1402">
        <v>5.4414909631329822</v>
      </c>
      <c r="G1402">
        <v>9.2534822187491432</v>
      </c>
      <c r="H1402">
        <v>13.345051302124947</v>
      </c>
      <c r="I1402">
        <v>14.695952362277168</v>
      </c>
      <c r="J1402">
        <v>13.984822665051173</v>
      </c>
      <c r="K1402">
        <v>11.143608268345341</v>
      </c>
      <c r="L1402">
        <v>13.599804815136357</v>
      </c>
      <c r="M1402">
        <v>18.571676925629184</v>
      </c>
      <c r="N1402">
        <v>20.739018240995044</v>
      </c>
      <c r="O1402">
        <v>22.610337005911106</v>
      </c>
      <c r="P1402">
        <v>19.467544422587043</v>
      </c>
      <c r="Q1402">
        <v>17.902442820287202</v>
      </c>
      <c r="R1402">
        <v>18.915169918481908</v>
      </c>
      <c r="S1402">
        <v>20.613177270152917</v>
      </c>
      <c r="T1402">
        <v>21.740001417692181</v>
      </c>
      <c r="U1402">
        <v>20.237431640477876</v>
      </c>
      <c r="V1402">
        <v>19.608166156659404</v>
      </c>
      <c r="W1402">
        <v>19.892127475269241</v>
      </c>
      <c r="X1402">
        <v>20.13491920984983</v>
      </c>
      <c r="Y1402">
        <v>22.310260243733559</v>
      </c>
      <c r="Z1402">
        <v>24.138866979024883</v>
      </c>
      <c r="AA1402">
        <v>24.685299228011072</v>
      </c>
      <c r="AB1402">
        <v>22.937236059618144</v>
      </c>
      <c r="AC1402">
        <v>21.681780208486948</v>
      </c>
    </row>
    <row r="1403" spans="1:29" customFormat="1" hidden="1">
      <c r="A1403" t="s">
        <v>133</v>
      </c>
      <c r="B1403" t="s">
        <v>141</v>
      </c>
      <c r="C1403" t="s">
        <v>183</v>
      </c>
      <c r="D1403" t="s">
        <v>182</v>
      </c>
      <c r="E1403">
        <v>16.637829607600001</v>
      </c>
      <c r="F1403">
        <v>14.4439061527</v>
      </c>
      <c r="G1403">
        <v>17.862827877400001</v>
      </c>
      <c r="H1403">
        <v>20.658869125900001</v>
      </c>
      <c r="I1403">
        <v>28.0573050038</v>
      </c>
      <c r="J1403">
        <v>37.623420562</v>
      </c>
      <c r="K1403">
        <v>50.093212732200001</v>
      </c>
      <c r="L1403">
        <v>63.419181108899998</v>
      </c>
      <c r="M1403">
        <v>64.6343989505</v>
      </c>
      <c r="N1403">
        <v>79.686529034000003</v>
      </c>
      <c r="O1403">
        <v>100</v>
      </c>
      <c r="P1403">
        <v>103.76993716769999</v>
      </c>
      <c r="Q1403">
        <v>115.3490298971</v>
      </c>
      <c r="R1403">
        <v>139.1238003176</v>
      </c>
      <c r="S1403">
        <v>182.86957122140001</v>
      </c>
      <c r="T1403">
        <v>224.0005523717</v>
      </c>
      <c r="U1403">
        <v>274.98584547399997</v>
      </c>
      <c r="V1403">
        <v>335.29655458119998</v>
      </c>
      <c r="W1403">
        <v>432.8177863702</v>
      </c>
      <c r="X1403">
        <v>394.22999378579999</v>
      </c>
      <c r="Y1403">
        <v>498.7686667127</v>
      </c>
      <c r="Z1403">
        <v>669.09945453290004</v>
      </c>
      <c r="AA1403">
        <v>790.78347718010002</v>
      </c>
      <c r="AB1403">
        <v>911.64022647239995</v>
      </c>
      <c r="AC1403">
        <v>1038.9796520058001</v>
      </c>
    </row>
    <row r="1404" spans="1:29" customFormat="1" hidden="1">
      <c r="A1404" t="s">
        <v>133</v>
      </c>
      <c r="B1404" t="s">
        <v>141</v>
      </c>
      <c r="C1404" t="s">
        <v>181</v>
      </c>
      <c r="D1404" t="s">
        <v>180</v>
      </c>
    </row>
    <row r="1405" spans="1:29" customFormat="1" hidden="1">
      <c r="A1405" t="s">
        <v>133</v>
      </c>
      <c r="B1405" t="s">
        <v>141</v>
      </c>
      <c r="C1405" t="s">
        <v>179</v>
      </c>
      <c r="D1405" t="s">
        <v>178</v>
      </c>
      <c r="K1405">
        <v>2243000000</v>
      </c>
      <c r="L1405">
        <v>2530000000</v>
      </c>
      <c r="M1405">
        <v>2616000000</v>
      </c>
      <c r="N1405">
        <v>2493000000</v>
      </c>
      <c r="O1405">
        <v>2702000000</v>
      </c>
      <c r="P1405">
        <v>2810000000</v>
      </c>
      <c r="Q1405">
        <v>2948000000</v>
      </c>
      <c r="R1405">
        <v>3272000000</v>
      </c>
      <c r="S1405">
        <v>3867000000</v>
      </c>
      <c r="T1405">
        <v>4176000000</v>
      </c>
      <c r="U1405">
        <v>5100000000</v>
      </c>
      <c r="V1405">
        <v>6030000000</v>
      </c>
      <c r="W1405">
        <v>7006000000</v>
      </c>
      <c r="X1405">
        <v>5766000000</v>
      </c>
      <c r="Y1405">
        <v>7460000000</v>
      </c>
      <c r="Z1405">
        <v>8879000000</v>
      </c>
      <c r="AA1405">
        <v>9620000000</v>
      </c>
      <c r="AB1405">
        <v>10711000000</v>
      </c>
      <c r="AC1405">
        <v>10970000000</v>
      </c>
    </row>
    <row r="1406" spans="1:29" customFormat="1" hidden="1">
      <c r="A1406" t="s">
        <v>133</v>
      </c>
      <c r="B1406" t="s">
        <v>141</v>
      </c>
      <c r="C1406" t="s">
        <v>177</v>
      </c>
      <c r="D1406" t="s">
        <v>176</v>
      </c>
      <c r="L1406">
        <v>5503000</v>
      </c>
      <c r="M1406">
        <v>3973000</v>
      </c>
      <c r="N1406">
        <v>9548000</v>
      </c>
      <c r="O1406">
        <v>683655000</v>
      </c>
      <c r="P1406">
        <v>581096644</v>
      </c>
      <c r="Q1406">
        <v>484887554</v>
      </c>
      <c r="R1406">
        <v>592414662</v>
      </c>
      <c r="S1406">
        <v>621555814</v>
      </c>
      <c r="T1406">
        <v>873255442</v>
      </c>
      <c r="U1406">
        <v>1275038573</v>
      </c>
      <c r="V1406">
        <v>2381019411</v>
      </c>
      <c r="W1406">
        <v>1646991047</v>
      </c>
      <c r="X1406">
        <v>2100571972</v>
      </c>
      <c r="Y1406">
        <v>4020110739</v>
      </c>
      <c r="Z1406">
        <v>9118403941</v>
      </c>
      <c r="AA1406">
        <v>16259339193</v>
      </c>
      <c r="AB1406">
        <v>27819466251</v>
      </c>
      <c r="AC1406">
        <v>30863791585</v>
      </c>
    </row>
    <row r="1407" spans="1:29" customFormat="1" hidden="1">
      <c r="A1407" t="s">
        <v>133</v>
      </c>
      <c r="B1407" t="s">
        <v>141</v>
      </c>
      <c r="C1407" t="s">
        <v>175</v>
      </c>
      <c r="D1407" t="s">
        <v>174</v>
      </c>
      <c r="L1407">
        <v>0.13575968717084011</v>
      </c>
      <c r="M1407">
        <v>0.10206398774626288</v>
      </c>
      <c r="N1407">
        <v>0.17391760618215582</v>
      </c>
      <c r="O1407">
        <v>11.06894478180746</v>
      </c>
      <c r="P1407">
        <v>8.5075029090422021</v>
      </c>
      <c r="Q1407">
        <v>5.8577876225122898</v>
      </c>
      <c r="R1407">
        <v>5.5667381855888713</v>
      </c>
      <c r="S1407">
        <v>4.4800126480497378</v>
      </c>
      <c r="T1407">
        <v>5.363191672725466</v>
      </c>
      <c r="U1407">
        <v>6.2178780525488992</v>
      </c>
      <c r="V1407">
        <v>8.9493392758237746</v>
      </c>
      <c r="W1407">
        <v>4.7898398387105736</v>
      </c>
      <c r="X1407">
        <v>6.2124784599501828</v>
      </c>
      <c r="Y1407">
        <v>8.6120041992367344</v>
      </c>
      <c r="Z1407">
        <v>14.491015655377208</v>
      </c>
      <c r="AA1407">
        <v>20.4828324591358</v>
      </c>
      <c r="AB1407">
        <v>28.208286897378215</v>
      </c>
      <c r="AC1407">
        <v>26.931517778251408</v>
      </c>
    </row>
    <row r="1408" spans="1:29" customFormat="1" hidden="1">
      <c r="A1408" t="s">
        <v>133</v>
      </c>
      <c r="B1408" t="s">
        <v>141</v>
      </c>
      <c r="C1408" t="s">
        <v>173</v>
      </c>
      <c r="D1408" t="s">
        <v>172</v>
      </c>
    </row>
    <row r="1409" spans="1:29" customFormat="1" hidden="1">
      <c r="A1409" t="s">
        <v>133</v>
      </c>
      <c r="B1409" t="s">
        <v>141</v>
      </c>
      <c r="C1409" t="s">
        <v>171</v>
      </c>
      <c r="D1409" t="s">
        <v>170</v>
      </c>
    </row>
    <row r="1410" spans="1:29" customFormat="1" hidden="1">
      <c r="A1410" t="s">
        <v>133</v>
      </c>
      <c r="B1410" t="s">
        <v>141</v>
      </c>
      <c r="C1410" t="s">
        <v>169</v>
      </c>
      <c r="D1410" t="s">
        <v>168</v>
      </c>
    </row>
    <row r="1411" spans="1:29" customFormat="1" hidden="1">
      <c r="A1411" t="s">
        <v>133</v>
      </c>
      <c r="B1411" t="s">
        <v>141</v>
      </c>
      <c r="C1411" t="s">
        <v>167</v>
      </c>
      <c r="D1411" t="s">
        <v>166</v>
      </c>
      <c r="W1411">
        <v>105590</v>
      </c>
      <c r="X1411">
        <v>186900</v>
      </c>
      <c r="Y1411">
        <v>441849</v>
      </c>
      <c r="Z1411">
        <v>230000</v>
      </c>
      <c r="AA1411">
        <v>15000</v>
      </c>
      <c r="AB1411">
        <v>1040389</v>
      </c>
      <c r="AC1411">
        <v>68689</v>
      </c>
    </row>
    <row r="1412" spans="1:29" customFormat="1" hidden="1">
      <c r="A1412" t="s">
        <v>133</v>
      </c>
      <c r="B1412" t="s">
        <v>141</v>
      </c>
      <c r="C1412" t="s">
        <v>165</v>
      </c>
      <c r="D1412" t="s">
        <v>164</v>
      </c>
    </row>
    <row r="1413" spans="1:29" customFormat="1" hidden="1">
      <c r="A1413" t="s">
        <v>133</v>
      </c>
      <c r="B1413" t="s">
        <v>141</v>
      </c>
      <c r="C1413" t="s">
        <v>163</v>
      </c>
      <c r="D1413" t="s">
        <v>162</v>
      </c>
      <c r="P1413">
        <v>1.2284536088932601</v>
      </c>
      <c r="Q1413">
        <v>1.29258626547503</v>
      </c>
      <c r="R1413">
        <v>1.27050633516569</v>
      </c>
      <c r="S1413">
        <v>1.2632106672591299</v>
      </c>
      <c r="T1413">
        <v>1.23958402150063</v>
      </c>
      <c r="U1413">
        <v>1.2221912851813701</v>
      </c>
      <c r="V1413">
        <v>1.34945904542571</v>
      </c>
      <c r="W1413">
        <v>1.24986833175072</v>
      </c>
      <c r="X1413">
        <v>1.3979592312231</v>
      </c>
      <c r="Y1413">
        <v>1.50032459679871</v>
      </c>
      <c r="Z1413">
        <v>1.5119127097267899</v>
      </c>
    </row>
    <row r="1414" spans="1:29" customFormat="1" hidden="1">
      <c r="A1414" t="s">
        <v>133</v>
      </c>
      <c r="B1414" t="s">
        <v>141</v>
      </c>
      <c r="C1414" t="s">
        <v>161</v>
      </c>
      <c r="D1414" t="s">
        <v>160</v>
      </c>
    </row>
    <row r="1415" spans="1:29" customFormat="1" hidden="1">
      <c r="A1415" t="s">
        <v>133</v>
      </c>
      <c r="B1415" t="s">
        <v>141</v>
      </c>
      <c r="C1415" t="s">
        <v>159</v>
      </c>
      <c r="D1415" t="s">
        <v>158</v>
      </c>
      <c r="Z1415">
        <v>21.369489999999999</v>
      </c>
      <c r="AC1415">
        <v>30.864360000000001</v>
      </c>
    </row>
    <row r="1416" spans="1:29" customFormat="1" hidden="1">
      <c r="A1416" t="s">
        <v>133</v>
      </c>
      <c r="B1416" t="s">
        <v>141</v>
      </c>
      <c r="C1416" t="s">
        <v>157</v>
      </c>
      <c r="D1416" t="s">
        <v>156</v>
      </c>
      <c r="Z1416">
        <v>24.004560000000001</v>
      </c>
      <c r="AC1416">
        <v>29.818339999999999</v>
      </c>
    </row>
    <row r="1417" spans="1:29" customFormat="1" hidden="1">
      <c r="A1417" t="s">
        <v>133</v>
      </c>
      <c r="B1417" t="s">
        <v>141</v>
      </c>
      <c r="C1417" t="s">
        <v>155</v>
      </c>
      <c r="D1417" t="s">
        <v>154</v>
      </c>
      <c r="Z1417">
        <v>18.90926</v>
      </c>
      <c r="AC1417">
        <v>31.86204</v>
      </c>
    </row>
    <row r="1418" spans="1:29" customFormat="1" hidden="1">
      <c r="A1418" t="s">
        <v>133</v>
      </c>
      <c r="B1418" t="s">
        <v>141</v>
      </c>
      <c r="C1418" t="s">
        <v>153</v>
      </c>
      <c r="D1418" t="s">
        <v>152</v>
      </c>
      <c r="Z1418">
        <v>9.3938199999999998</v>
      </c>
      <c r="AC1418">
        <v>18.739879999999999</v>
      </c>
    </row>
    <row r="1419" spans="1:29" customFormat="1" hidden="1">
      <c r="A1419" t="s">
        <v>133</v>
      </c>
      <c r="B1419" t="s">
        <v>141</v>
      </c>
      <c r="C1419" t="s">
        <v>151</v>
      </c>
      <c r="D1419" t="s">
        <v>150</v>
      </c>
      <c r="Z1419">
        <v>29.45946</v>
      </c>
      <c r="AC1419">
        <v>39.45628</v>
      </c>
    </row>
    <row r="1420" spans="1:29" customFormat="1" hidden="1">
      <c r="A1420" t="s">
        <v>133</v>
      </c>
      <c r="B1420" t="s">
        <v>141</v>
      </c>
      <c r="C1420" t="s">
        <v>149</v>
      </c>
      <c r="D1420" t="s">
        <v>148</v>
      </c>
      <c r="AC1420">
        <v>0.49650689999999997</v>
      </c>
    </row>
    <row r="1421" spans="1:29" customFormat="1" hidden="1">
      <c r="A1421" t="s">
        <v>133</v>
      </c>
      <c r="B1421" t="s">
        <v>141</v>
      </c>
      <c r="C1421" t="s">
        <v>147</v>
      </c>
      <c r="D1421" t="s">
        <v>146</v>
      </c>
      <c r="AC1421">
        <v>0.47589759999999998</v>
      </c>
    </row>
    <row r="1422" spans="1:29" customFormat="1" hidden="1">
      <c r="A1422" t="s">
        <v>133</v>
      </c>
      <c r="B1422" t="s">
        <v>141</v>
      </c>
      <c r="C1422" t="s">
        <v>145</v>
      </c>
      <c r="D1422" t="s">
        <v>144</v>
      </c>
      <c r="AC1422">
        <v>0.51616399999999996</v>
      </c>
    </row>
    <row r="1423" spans="1:29" customFormat="1" hidden="1">
      <c r="A1423" t="s">
        <v>133</v>
      </c>
      <c r="B1423" t="s">
        <v>141</v>
      </c>
      <c r="C1423" t="s">
        <v>143</v>
      </c>
      <c r="D1423" t="s">
        <v>142</v>
      </c>
      <c r="AC1423">
        <v>0.20878579999999999</v>
      </c>
    </row>
    <row r="1424" spans="1:29" customFormat="1" hidden="1">
      <c r="A1424" t="s">
        <v>133</v>
      </c>
      <c r="B1424" t="s">
        <v>141</v>
      </c>
      <c r="C1424" t="s">
        <v>140</v>
      </c>
      <c r="D1424" t="s">
        <v>139</v>
      </c>
      <c r="AC1424">
        <v>0.70039859999999998</v>
      </c>
    </row>
  </sheetData>
  <autoFilter ref="A4:AD1424">
    <filterColumn colId="2">
      <filters>
        <filter val="ARI treatment (% of children under 5 taken to a health provider)"/>
        <filter val="Births attended by skilled health staff (% of total)"/>
        <filter val="Community health workers (per 1,000 people)"/>
        <filter val="External resources for health (% of total expenditure on health)"/>
        <filter val="Health expenditure per capita (current US$)"/>
        <filter val="Health expenditure per capita, PPP (constant 2011 international $)"/>
        <filter val="Health expenditure, private (% of GDP)"/>
        <filter val="Health expenditure, public (% of GDP)"/>
        <filter val="Health expenditure, public (% of government expenditure)"/>
        <filter val="Health expenditure, public (% of total health expenditure)"/>
        <filter val="Health expenditure, total (% of GDP)"/>
        <filter val="Out-of-pocket health expenditure (% of private expenditure on health)"/>
        <filter val="Out-of-pocket health expenditure (% of total expenditure on health)"/>
      </filters>
    </filterColumn>
  </autoFilter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Data</vt:lpstr>
      <vt:lpstr>Macroecon</vt:lpstr>
      <vt:lpstr>Chart</vt:lpstr>
      <vt:lpstr>Micro</vt:lpstr>
      <vt:lpstr>Macro</vt:lpstr>
      <vt:lpstr>MacroRaw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Ippei Tsuruga</dc:creator>
  <cp:lastModifiedBy>Ippei Tsuruga</cp:lastModifiedBy>
  <dcterms:created xsi:type="dcterms:W3CDTF">2012-09-18T15:11:14Z</dcterms:created>
  <dcterms:modified xsi:type="dcterms:W3CDTF">2016-08-08T19:36:16Z</dcterms:modified>
</cp:coreProperties>
</file>